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RZO\"/>
    </mc:Choice>
  </mc:AlternateContent>
  <xr:revisionPtr revIDLastSave="0" documentId="13_ncr:1_{A2F59349-F017-47DE-B3BB-F8370A0093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M38" i="1" s="1"/>
  <c r="K38" i="1"/>
  <c r="L39" i="1"/>
  <c r="J39" i="1"/>
  <c r="F42" i="2"/>
  <c r="M20" i="1"/>
  <c r="N20" i="1" s="1"/>
  <c r="M10" i="1"/>
  <c r="N10" i="1" s="1"/>
  <c r="G39" i="1" l="1"/>
  <c r="M34" i="1" l="1"/>
  <c r="M26" i="1"/>
  <c r="N26" i="1" s="1"/>
  <c r="I25" i="1"/>
  <c r="K25" i="1"/>
  <c r="M19" i="1"/>
  <c r="N19" i="1" s="1"/>
  <c r="I13" i="1"/>
  <c r="I31" i="1"/>
  <c r="M14" i="1"/>
  <c r="N14" i="1" s="1"/>
  <c r="I15" i="1"/>
  <c r="K15" i="1"/>
  <c r="K24" i="1"/>
  <c r="I24" i="1"/>
  <c r="M32" i="1"/>
  <c r="N32" i="1" s="1"/>
  <c r="M25" i="1" l="1"/>
  <c r="N25" i="1" s="1"/>
  <c r="M15" i="1"/>
  <c r="N15" i="1" s="1"/>
  <c r="M24" i="1"/>
  <c r="N24" i="1" s="1"/>
  <c r="M21" i="1"/>
  <c r="N21" i="1" s="1"/>
  <c r="M36" i="1"/>
  <c r="N36" i="1" s="1"/>
  <c r="K37" i="1"/>
  <c r="I37" i="1"/>
  <c r="K35" i="1"/>
  <c r="I35" i="1"/>
  <c r="K30" i="1"/>
  <c r="I30" i="1"/>
  <c r="K29" i="1"/>
  <c r="I29" i="1"/>
  <c r="K28" i="1"/>
  <c r="I28" i="1"/>
  <c r="K27" i="1"/>
  <c r="I27" i="1"/>
  <c r="K23" i="1"/>
  <c r="I23" i="1"/>
  <c r="K22" i="1"/>
  <c r="I22" i="1"/>
  <c r="K18" i="1"/>
  <c r="I18" i="1"/>
  <c r="K17" i="1"/>
  <c r="I17" i="1"/>
  <c r="I16" i="1"/>
  <c r="M35" i="1" l="1"/>
  <c r="N35" i="1" s="1"/>
  <c r="M17" i="1"/>
  <c r="N17" i="1" s="1"/>
  <c r="M22" i="1"/>
  <c r="N22" i="1" s="1"/>
  <c r="M27" i="1"/>
  <c r="N27" i="1" s="1"/>
  <c r="M30" i="1"/>
  <c r="N30" i="1" s="1"/>
  <c r="M16" i="1"/>
  <c r="N16" i="1" s="1"/>
  <c r="M18" i="1"/>
  <c r="N18" i="1" s="1"/>
  <c r="M23" i="1"/>
  <c r="N23" i="1" s="1"/>
  <c r="M29" i="1"/>
  <c r="N29" i="1" s="1"/>
  <c r="M33" i="1"/>
  <c r="N33" i="1" s="1"/>
  <c r="M37" i="1"/>
  <c r="N37" i="1" s="1"/>
  <c r="M28" i="1"/>
  <c r="N28" i="1" s="1"/>
  <c r="H39" i="1" l="1"/>
  <c r="K31" i="1" l="1"/>
  <c r="K13" i="1"/>
  <c r="I9" i="1"/>
  <c r="M9" i="1" s="1"/>
  <c r="N9" i="1" s="1"/>
  <c r="M31" i="1" l="1"/>
  <c r="N31" i="1" s="1"/>
  <c r="M13" i="1"/>
  <c r="N13" i="1" s="1"/>
  <c r="N39" i="1" s="1"/>
  <c r="K39" i="1"/>
  <c r="I39" i="1"/>
  <c r="M39" i="1" l="1"/>
</calcChain>
</file>

<file path=xl/sharedStrings.xml><?xml version="1.0" encoding="utf-8"?>
<sst xmlns="http://schemas.openxmlformats.org/spreadsheetml/2006/main" count="333" uniqueCount="124">
  <si>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</si>
  <si>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</si>
  <si>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</si>
  <si>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</si>
  <si>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</si>
  <si>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</si>
  <si>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</si>
  <si>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</si>
  <si>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</si>
  <si>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</si>
  <si>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</si>
  <si>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</si>
  <si>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</si>
  <si>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</si>
  <si>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</si>
  <si>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</si>
  <si>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</si>
  <si>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</si>
  <si>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</si>
  <si>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</si>
  <si>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</si>
  <si>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</si>
  <si>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</si>
  <si>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</si>
  <si>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</si>
  <si>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</si>
  <si>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</si>
  <si>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</si>
  <si>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</si>
  <si>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</si>
  <si>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</si>
  <si>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</si>
  <si>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</si>
  <si>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</si>
  <si>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</si>
  <si>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</si>
  <si>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</si>
  <si>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</si>
  <si>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</si>
  <si>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</si>
  <si>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</si>
  <si>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</si>
  <si>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</si>
  <si>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</si>
  <si>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</si>
  <si>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</si>
  <si>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</si>
  <si>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</si>
  <si>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</si>
  <si>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</si>
  <si>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</si>
  <si>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</si>
  <si>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</si>
  <si>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</si>
  <si>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</si>
  <si>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</si>
  <si>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</si>
  <si>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</si>
  <si>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</si>
  <si>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</si>
  <si>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</si>
  <si>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</si>
  <si>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</si>
  <si>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</si>
  <si>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</si>
  <si>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</si>
  <si>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</si>
  <si>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</si>
  <si>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</si>
  <si>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</si>
  <si>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</si>
  <si>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</si>
  <si>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</si>
  <si>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</si>
  <si>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</si>
  <si>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</si>
  <si>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</si>
  <si>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</si>
  <si>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</si>
  <si>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</si>
  <si>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</si>
  <si>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</si>
  <si>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</si>
  <si>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</si>
  <si>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</si>
  <si>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</si>
  <si>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</si>
  <si>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</si>
  <si>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</si>
  <si>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</si>
  <si>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</si>
  <si>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</si>
  <si>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</si>
  <si>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</si>
  <si>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</si>
  <si>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</si>
  <si>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</si>
  <si>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</si>
  <si>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</si>
  <si>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</si>
  <si>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</si>
  <si>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</si>
  <si>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</si>
  <si>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</si>
  <si>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</si>
  <si>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</si>
  <si>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</si>
  <si>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</si>
  <si>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</si>
  <si>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</si>
  <si>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</si>
  <si>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</si>
  <si>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</si>
  <si>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</si>
  <si>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</si>
  <si>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</si>
  <si>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</si>
  <si>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</si>
  <si>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</si>
  <si>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</si>
  <si>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</si>
  <si>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NÓMINA DE SUELDOS PERSONAL FIJO, CORRESPONDIENTE AL MES DE MARZO  2026</t>
  </si>
  <si>
    <t>NOMINA DE SUELDOS: PERSONAL FIJO CORRESPONDIENTE AL MES DE MARZO 2026</t>
  </si>
  <si>
    <t>Fecha: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</si>
</sst>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0"/>
  <sheetViews>
    <sheetView tabSelected="1" view="pageBreakPreview" topLeftCell="B33" zoomScale="69" zoomScaleNormal="100" zoomScaleSheetLayoutView="69" workbookViewId="0">
      <selection activeCell="D46" sqref="D46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5" t="s">
        <v>121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72</v>
      </c>
      <c r="B8" s="73" t="s">
        <v>102</v>
      </c>
      <c r="C8" s="76" t="s">
        <v>73</v>
      </c>
      <c r="D8" s="73" t="s">
        <v>74</v>
      </c>
      <c r="E8" s="73" t="s">
        <v>75</v>
      </c>
      <c r="F8" s="74" t="s">
        <v>76</v>
      </c>
      <c r="G8" s="75" t="s">
        <v>77</v>
      </c>
      <c r="H8" s="75" t="s">
        <v>78</v>
      </c>
      <c r="I8" s="73" t="s">
        <v>5</v>
      </c>
      <c r="J8" s="73" t="s">
        <v>6</v>
      </c>
      <c r="K8" s="73" t="s">
        <v>7</v>
      </c>
      <c r="L8" s="74" t="s">
        <v>79</v>
      </c>
      <c r="M8" s="74" t="s">
        <v>80</v>
      </c>
      <c r="N8" s="73" t="s">
        <v>81</v>
      </c>
      <c r="O8" s="73" t="s">
        <v>82</v>
      </c>
    </row>
    <row r="9" spans="1:15" s="57" customFormat="1" ht="34.5" customHeight="1" x14ac:dyDescent="0.3">
      <c r="A9" s="52">
        <v>1</v>
      </c>
      <c r="B9" s="52">
        <v>1</v>
      </c>
      <c r="C9" s="68" t="s">
        <v>8</v>
      </c>
      <c r="D9" s="70" t="s">
        <v>84</v>
      </c>
      <c r="E9" s="70" t="s">
        <v>10</v>
      </c>
      <c r="F9" s="68" t="s">
        <v>11</v>
      </c>
      <c r="G9" s="71">
        <v>245000</v>
      </c>
      <c r="H9" s="53">
        <v>245000</v>
      </c>
      <c r="I9" s="54">
        <f t="shared" ref="I9:I15" si="0">H9*2.87%</f>
        <v>7031.5</v>
      </c>
      <c r="J9" s="55">
        <v>46310.05</v>
      </c>
      <c r="K9" s="54">
        <v>7059.79</v>
      </c>
      <c r="L9" s="54">
        <v>125</v>
      </c>
      <c r="M9" s="56">
        <f>I9+J9+K9+L9</f>
        <v>60526.340000000004</v>
      </c>
      <c r="N9" s="56">
        <f>H9-M9</f>
        <v>184473.66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0" t="s">
        <v>103</v>
      </c>
      <c r="D10" s="68" t="s">
        <v>104</v>
      </c>
      <c r="E10" s="70" t="s">
        <v>10</v>
      </c>
      <c r="F10" s="68" t="s">
        <v>13</v>
      </c>
      <c r="G10" s="71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0" t="s">
        <v>108</v>
      </c>
      <c r="D11" s="68" t="s">
        <v>109</v>
      </c>
      <c r="E11" s="70" t="s">
        <v>10</v>
      </c>
      <c r="F11" s="68" t="s">
        <v>13</v>
      </c>
      <c r="G11" s="71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0" t="s">
        <v>119</v>
      </c>
      <c r="D12" s="70" t="s">
        <v>120</v>
      </c>
      <c r="E12" s="70" t="s">
        <v>10</v>
      </c>
      <c r="F12" s="68" t="s">
        <v>11</v>
      </c>
      <c r="G12" s="71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0" t="s">
        <v>92</v>
      </c>
      <c r="D13" s="68" t="s">
        <v>59</v>
      </c>
      <c r="E13" s="70" t="s">
        <v>10</v>
      </c>
      <c r="F13" s="68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1" si="1">H13*3.04%</f>
        <v>760</v>
      </c>
      <c r="L13" s="54">
        <v>125</v>
      </c>
      <c r="M13" s="56">
        <f t="shared" ref="M13:M38" si="2">I13+J13+K13+L13</f>
        <v>1602.5</v>
      </c>
      <c r="N13" s="56">
        <f t="shared" ref="N13:N37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68" t="s">
        <v>93</v>
      </c>
      <c r="D14" s="68" t="s">
        <v>117</v>
      </c>
      <c r="E14" s="68" t="s">
        <v>67</v>
      </c>
      <c r="F14" s="68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68" t="s">
        <v>15</v>
      </c>
      <c r="D15" s="68" t="s">
        <v>116</v>
      </c>
      <c r="E15" s="72" t="s">
        <v>91</v>
      </c>
      <c r="F15" s="68" t="s">
        <v>16</v>
      </c>
      <c r="G15" s="55">
        <v>80000</v>
      </c>
      <c r="H15" s="59">
        <v>80000</v>
      </c>
      <c r="I15" s="59">
        <f t="shared" si="0"/>
        <v>2296</v>
      </c>
      <c r="J15" s="59">
        <v>6482.36</v>
      </c>
      <c r="K15" s="54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68" t="s">
        <v>32</v>
      </c>
      <c r="D16" s="70" t="s">
        <v>33</v>
      </c>
      <c r="E16" s="68" t="s">
        <v>30</v>
      </c>
      <c r="F16" s="68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4600.5600000000004</v>
      </c>
      <c r="K16" s="54">
        <v>2128</v>
      </c>
      <c r="L16" s="54">
        <v>3964.56</v>
      </c>
      <c r="M16" s="56">
        <f t="shared" si="2"/>
        <v>12702.12</v>
      </c>
      <c r="N16" s="56">
        <f t="shared" si="3"/>
        <v>57297.88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0" t="s">
        <v>38</v>
      </c>
      <c r="D17" s="70" t="s">
        <v>39</v>
      </c>
      <c r="E17" s="68" t="s">
        <v>30</v>
      </c>
      <c r="F17" s="68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68" t="s">
        <v>43</v>
      </c>
      <c r="D18" s="68" t="s">
        <v>85</v>
      </c>
      <c r="E18" s="68" t="s">
        <v>30</v>
      </c>
      <c r="F18" s="68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68" t="s">
        <v>97</v>
      </c>
      <c r="D19" s="68" t="s">
        <v>85</v>
      </c>
      <c r="E19" s="68" t="s">
        <v>30</v>
      </c>
      <c r="F19" s="68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68" t="s">
        <v>105</v>
      </c>
      <c r="D20" s="68" t="s">
        <v>59</v>
      </c>
      <c r="E20" s="68" t="s">
        <v>30</v>
      </c>
      <c r="F20" s="68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68" t="s">
        <v>46</v>
      </c>
      <c r="D21" s="68" t="s">
        <v>118</v>
      </c>
      <c r="E21" s="68" t="s">
        <v>68</v>
      </c>
      <c r="F21" s="68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0" t="s">
        <v>48</v>
      </c>
      <c r="D22" s="68" t="s">
        <v>111</v>
      </c>
      <c r="E22" s="70" t="s">
        <v>50</v>
      </c>
      <c r="F22" s="68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9273.17</v>
      </c>
      <c r="K22" s="54">
        <f t="shared" ref="K22:K23" si="7">H22*3.04%</f>
        <v>2736</v>
      </c>
      <c r="L22" s="54">
        <v>2044.78</v>
      </c>
      <c r="M22" s="56">
        <f t="shared" si="2"/>
        <v>16636.95</v>
      </c>
      <c r="N22" s="56">
        <f t="shared" si="3"/>
        <v>73363.05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0" t="s">
        <v>34</v>
      </c>
      <c r="D23" s="68" t="s">
        <v>35</v>
      </c>
      <c r="E23" s="68" t="s">
        <v>65</v>
      </c>
      <c r="F23" s="68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15</v>
      </c>
      <c r="B24" s="52">
        <v>16</v>
      </c>
      <c r="C24" s="70" t="s">
        <v>28</v>
      </c>
      <c r="D24" s="70" t="s">
        <v>29</v>
      </c>
      <c r="E24" s="68" t="s">
        <v>65</v>
      </c>
      <c r="F24" s="68" t="s">
        <v>31</v>
      </c>
      <c r="G24" s="55">
        <v>22500</v>
      </c>
      <c r="H24" s="54">
        <v>22500</v>
      </c>
      <c r="I24" s="54">
        <f t="shared" ref="I24:I25" si="8">H24*2.87%</f>
        <v>645.75</v>
      </c>
      <c r="J24" s="55">
        <v>0</v>
      </c>
      <c r="K24" s="54">
        <f t="shared" ref="K24:K25" si="9">H24*3.04%</f>
        <v>684</v>
      </c>
      <c r="L24" s="54">
        <v>125</v>
      </c>
      <c r="M24" s="56">
        <f t="shared" ref="M24:M26" si="10">I24+J24+K24+L24</f>
        <v>1454.75</v>
      </c>
      <c r="N24" s="56">
        <f t="shared" ref="N24:N26" si="11">H24-M24</f>
        <v>21045.25</v>
      </c>
      <c r="O24" s="52" t="s">
        <v>14</v>
      </c>
    </row>
    <row r="25" spans="1:15" s="57" customFormat="1" ht="36" customHeight="1" x14ac:dyDescent="0.3">
      <c r="A25" s="52">
        <v>16</v>
      </c>
      <c r="B25" s="52">
        <v>17</v>
      </c>
      <c r="C25" s="70" t="s">
        <v>98</v>
      </c>
      <c r="D25" s="70" t="s">
        <v>40</v>
      </c>
      <c r="E25" s="68" t="s">
        <v>65</v>
      </c>
      <c r="F25" s="68" t="s">
        <v>31</v>
      </c>
      <c r="G25" s="55">
        <v>27000</v>
      </c>
      <c r="H25" s="54">
        <v>27000</v>
      </c>
      <c r="I25" s="54">
        <f t="shared" si="8"/>
        <v>774.9</v>
      </c>
      <c r="J25" s="55"/>
      <c r="K25" s="54">
        <f t="shared" si="9"/>
        <v>820.8</v>
      </c>
      <c r="L25" s="54">
        <v>125</v>
      </c>
      <c r="M25" s="56">
        <f t="shared" si="10"/>
        <v>1720.6999999999998</v>
      </c>
      <c r="N25" s="56">
        <f t="shared" si="11"/>
        <v>25279.3</v>
      </c>
      <c r="O25" s="52" t="s">
        <v>14</v>
      </c>
    </row>
    <row r="26" spans="1:15" s="57" customFormat="1" ht="36" customHeight="1" x14ac:dyDescent="0.3">
      <c r="A26" s="52">
        <v>17</v>
      </c>
      <c r="B26" s="52">
        <v>18</v>
      </c>
      <c r="C26" s="70" t="s">
        <v>99</v>
      </c>
      <c r="D26" s="70" t="s">
        <v>100</v>
      </c>
      <c r="E26" s="68" t="s">
        <v>65</v>
      </c>
      <c r="F26" s="68" t="s">
        <v>31</v>
      </c>
      <c r="G26" s="55">
        <v>26000</v>
      </c>
      <c r="H26" s="54">
        <v>26000</v>
      </c>
      <c r="I26" s="54">
        <v>746.2</v>
      </c>
      <c r="J26" s="55">
        <v>0</v>
      </c>
      <c r="K26" s="54">
        <v>790.4</v>
      </c>
      <c r="L26" s="54">
        <v>125</v>
      </c>
      <c r="M26" s="56">
        <f t="shared" si="10"/>
        <v>1661.6</v>
      </c>
      <c r="N26" s="56">
        <f t="shared" si="11"/>
        <v>24338.400000000001</v>
      </c>
      <c r="O26" s="52" t="s">
        <v>12</v>
      </c>
    </row>
    <row r="27" spans="1:15" s="57" customFormat="1" ht="34.5" customHeight="1" x14ac:dyDescent="0.3">
      <c r="A27" s="52">
        <v>18</v>
      </c>
      <c r="B27" s="52">
        <v>19</v>
      </c>
      <c r="C27" s="70" t="s">
        <v>95</v>
      </c>
      <c r="D27" s="70" t="s">
        <v>40</v>
      </c>
      <c r="E27" s="68" t="s">
        <v>65</v>
      </c>
      <c r="F27" s="68" t="s">
        <v>31</v>
      </c>
      <c r="G27" s="55">
        <v>24000</v>
      </c>
      <c r="H27" s="54">
        <v>24000</v>
      </c>
      <c r="I27" s="54">
        <f t="shared" ref="I27:I30" si="12">H27*2.87%</f>
        <v>688.8</v>
      </c>
      <c r="J27" s="55">
        <v>0</v>
      </c>
      <c r="K27" s="54">
        <f t="shared" ref="K27:K30" si="13">H27*3.04%</f>
        <v>729.6</v>
      </c>
      <c r="L27" s="54">
        <v>125</v>
      </c>
      <c r="M27" s="56">
        <f t="shared" si="2"/>
        <v>1543.4</v>
      </c>
      <c r="N27" s="56">
        <f t="shared" si="3"/>
        <v>22456.6</v>
      </c>
      <c r="O27" s="52" t="s">
        <v>14</v>
      </c>
    </row>
    <row r="28" spans="1:15" s="57" customFormat="1" ht="34.5" customHeight="1" x14ac:dyDescent="0.3">
      <c r="A28" s="52">
        <v>19</v>
      </c>
      <c r="B28" s="52">
        <v>20</v>
      </c>
      <c r="C28" s="70" t="s">
        <v>41</v>
      </c>
      <c r="D28" s="70" t="s">
        <v>42</v>
      </c>
      <c r="E28" s="68" t="s">
        <v>65</v>
      </c>
      <c r="F28" s="68" t="s">
        <v>31</v>
      </c>
      <c r="G28" s="55">
        <v>27000</v>
      </c>
      <c r="H28" s="54">
        <v>27000</v>
      </c>
      <c r="I28" s="54">
        <f t="shared" si="12"/>
        <v>774.9</v>
      </c>
      <c r="J28" s="55">
        <v>0</v>
      </c>
      <c r="K28" s="54">
        <f t="shared" si="13"/>
        <v>820.8</v>
      </c>
      <c r="L28" s="54">
        <v>125</v>
      </c>
      <c r="M28" s="56">
        <f t="shared" si="2"/>
        <v>1720.6999999999998</v>
      </c>
      <c r="N28" s="56">
        <f t="shared" si="3"/>
        <v>25279.3</v>
      </c>
      <c r="O28" s="52" t="s">
        <v>12</v>
      </c>
    </row>
    <row r="29" spans="1:15" s="57" customFormat="1" ht="34.5" customHeight="1" x14ac:dyDescent="0.3">
      <c r="A29" s="52">
        <v>20</v>
      </c>
      <c r="B29" s="52">
        <v>21</v>
      </c>
      <c r="C29" s="68" t="s">
        <v>17</v>
      </c>
      <c r="D29" s="68" t="s">
        <v>112</v>
      </c>
      <c r="E29" s="68" t="s">
        <v>19</v>
      </c>
      <c r="F29" s="68" t="s">
        <v>11</v>
      </c>
      <c r="G29" s="55">
        <v>100000</v>
      </c>
      <c r="H29" s="54">
        <v>100000</v>
      </c>
      <c r="I29" s="54">
        <f t="shared" si="12"/>
        <v>2870</v>
      </c>
      <c r="J29" s="55">
        <v>12105.37</v>
      </c>
      <c r="K29" s="54">
        <f t="shared" si="13"/>
        <v>3040</v>
      </c>
      <c r="L29" s="54">
        <v>125</v>
      </c>
      <c r="M29" s="56">
        <f t="shared" si="2"/>
        <v>18140.370000000003</v>
      </c>
      <c r="N29" s="56">
        <f t="shared" si="3"/>
        <v>81859.63</v>
      </c>
      <c r="O29" s="52" t="s">
        <v>14</v>
      </c>
    </row>
    <row r="30" spans="1:15" s="57" customFormat="1" ht="34.5" customHeight="1" x14ac:dyDescent="0.3">
      <c r="A30" s="52">
        <v>21</v>
      </c>
      <c r="B30" s="52">
        <v>22</v>
      </c>
      <c r="C30" s="68" t="s">
        <v>20</v>
      </c>
      <c r="D30" s="68" t="s">
        <v>113</v>
      </c>
      <c r="E30" s="68" t="s">
        <v>19</v>
      </c>
      <c r="F30" s="68" t="s">
        <v>11</v>
      </c>
      <c r="G30" s="55">
        <v>75000</v>
      </c>
      <c r="H30" s="54">
        <v>75000</v>
      </c>
      <c r="I30" s="54">
        <f t="shared" si="12"/>
        <v>2152.5</v>
      </c>
      <c r="J30" s="55">
        <v>6309.38</v>
      </c>
      <c r="K30" s="54">
        <f t="shared" si="13"/>
        <v>2280</v>
      </c>
      <c r="L30" s="54">
        <v>125</v>
      </c>
      <c r="M30" s="56">
        <f t="shared" si="2"/>
        <v>10866.880000000001</v>
      </c>
      <c r="N30" s="56">
        <f t="shared" si="3"/>
        <v>64133.119999999995</v>
      </c>
      <c r="O30" s="52" t="s">
        <v>14</v>
      </c>
    </row>
    <row r="31" spans="1:15" s="57" customFormat="1" ht="34.5" customHeight="1" x14ac:dyDescent="0.3">
      <c r="A31" s="52">
        <v>22</v>
      </c>
      <c r="B31" s="52">
        <v>23</v>
      </c>
      <c r="C31" s="68" t="s">
        <v>22</v>
      </c>
      <c r="D31" s="70" t="s">
        <v>87</v>
      </c>
      <c r="E31" s="68" t="s">
        <v>63</v>
      </c>
      <c r="F31" s="68" t="s">
        <v>11</v>
      </c>
      <c r="G31" s="55">
        <v>60000</v>
      </c>
      <c r="H31" s="54">
        <v>60000</v>
      </c>
      <c r="I31" s="54">
        <f>H31*2.87%</f>
        <v>1722</v>
      </c>
      <c r="J31" s="60">
        <v>3486.68</v>
      </c>
      <c r="K31" s="54">
        <f t="shared" si="1"/>
        <v>1824</v>
      </c>
      <c r="L31" s="54">
        <v>125</v>
      </c>
      <c r="M31" s="56">
        <f t="shared" si="2"/>
        <v>7157.68</v>
      </c>
      <c r="N31" s="56">
        <f t="shared" si="3"/>
        <v>52842.32</v>
      </c>
      <c r="O31" s="52" t="s">
        <v>12</v>
      </c>
    </row>
    <row r="32" spans="1:15" s="57" customFormat="1" ht="34.5" customHeight="1" x14ac:dyDescent="0.3">
      <c r="A32" s="52">
        <v>23</v>
      </c>
      <c r="B32" s="52">
        <v>24</v>
      </c>
      <c r="C32" s="68" t="s">
        <v>62</v>
      </c>
      <c r="D32" s="68" t="s">
        <v>85</v>
      </c>
      <c r="E32" s="68" t="s">
        <v>63</v>
      </c>
      <c r="F32" s="68" t="s">
        <v>11</v>
      </c>
      <c r="G32" s="55">
        <v>37000</v>
      </c>
      <c r="H32" s="54">
        <v>37000</v>
      </c>
      <c r="I32" s="54">
        <v>1061.9000000000001</v>
      </c>
      <c r="J32" s="55">
        <v>19.25</v>
      </c>
      <c r="K32" s="54">
        <v>1124.8</v>
      </c>
      <c r="L32" s="54">
        <v>125</v>
      </c>
      <c r="M32" s="56">
        <f t="shared" ref="M32" si="14">I32+J32+K32+L32</f>
        <v>2330.9499999999998</v>
      </c>
      <c r="N32" s="56">
        <f>H32-M32</f>
        <v>34669.050000000003</v>
      </c>
      <c r="O32" s="52" t="s">
        <v>14</v>
      </c>
    </row>
    <row r="33" spans="1:15" s="69" customFormat="1" ht="34.5" customHeight="1" x14ac:dyDescent="0.3">
      <c r="A33" s="67">
        <v>24</v>
      </c>
      <c r="B33" s="52">
        <v>25</v>
      </c>
      <c r="C33" s="68" t="s">
        <v>24</v>
      </c>
      <c r="D33" s="68" t="s">
        <v>114</v>
      </c>
      <c r="E33" s="68" t="s">
        <v>64</v>
      </c>
      <c r="F33" s="68" t="s">
        <v>11</v>
      </c>
      <c r="G33" s="55">
        <v>110000</v>
      </c>
      <c r="H33" s="55">
        <v>110000</v>
      </c>
      <c r="I33" s="55">
        <v>3157</v>
      </c>
      <c r="J33" s="55">
        <v>14457.62</v>
      </c>
      <c r="K33" s="55">
        <v>3344</v>
      </c>
      <c r="L33" s="55">
        <v>1734.28</v>
      </c>
      <c r="M33" s="56">
        <f t="shared" si="2"/>
        <v>22692.9</v>
      </c>
      <c r="N33" s="56">
        <f>G33-M33</f>
        <v>87307.1</v>
      </c>
      <c r="O33" s="67" t="s">
        <v>14</v>
      </c>
    </row>
    <row r="34" spans="1:15" s="57" customFormat="1" ht="34.5" customHeight="1" x14ac:dyDescent="0.3">
      <c r="A34" s="52">
        <v>25</v>
      </c>
      <c r="B34" s="52">
        <v>26</v>
      </c>
      <c r="C34" s="68" t="s">
        <v>89</v>
      </c>
      <c r="D34" s="68" t="s">
        <v>85</v>
      </c>
      <c r="E34" s="68" t="s">
        <v>64</v>
      </c>
      <c r="F34" s="68" t="s">
        <v>11</v>
      </c>
      <c r="G34" s="55">
        <v>37000</v>
      </c>
      <c r="H34" s="54">
        <v>37000</v>
      </c>
      <c r="I34" s="54">
        <v>1061.9000000000001</v>
      </c>
      <c r="J34" s="55">
        <v>0</v>
      </c>
      <c r="K34" s="54">
        <v>1124.8</v>
      </c>
      <c r="L34" s="54">
        <v>2044.78</v>
      </c>
      <c r="M34" s="56">
        <f t="shared" si="2"/>
        <v>4231.4799999999996</v>
      </c>
      <c r="N34" s="56">
        <v>32768.519999999997</v>
      </c>
      <c r="O34" s="52" t="s">
        <v>14</v>
      </c>
    </row>
    <row r="35" spans="1:15" s="57" customFormat="1" ht="33.75" customHeight="1" x14ac:dyDescent="0.3">
      <c r="A35" s="52">
        <v>26</v>
      </c>
      <c r="B35" s="52">
        <v>27</v>
      </c>
      <c r="C35" s="70" t="s">
        <v>26</v>
      </c>
      <c r="D35" s="70" t="s">
        <v>115</v>
      </c>
      <c r="E35" s="68" t="s">
        <v>64</v>
      </c>
      <c r="F35" s="68" t="s">
        <v>11</v>
      </c>
      <c r="G35" s="55">
        <v>65000</v>
      </c>
      <c r="H35" s="54">
        <v>65000</v>
      </c>
      <c r="I35" s="54">
        <f t="shared" ref="I35" si="15">H35*2.87%</f>
        <v>1865.5</v>
      </c>
      <c r="J35" s="60">
        <v>4427.58</v>
      </c>
      <c r="K35" s="54">
        <f t="shared" ref="K35" si="16">H35*3.04%</f>
        <v>1976</v>
      </c>
      <c r="L35" s="54">
        <v>125</v>
      </c>
      <c r="M35" s="56">
        <f>I35+J35+K35+L35</f>
        <v>8394.08</v>
      </c>
      <c r="N35" s="56">
        <f t="shared" si="3"/>
        <v>56605.919999999998</v>
      </c>
      <c r="O35" s="52" t="s">
        <v>14</v>
      </c>
    </row>
    <row r="36" spans="1:15" s="57" customFormat="1" ht="34.5" customHeight="1" x14ac:dyDescent="0.3">
      <c r="A36" s="52">
        <v>28</v>
      </c>
      <c r="B36" s="52">
        <v>28</v>
      </c>
      <c r="C36" s="68" t="s">
        <v>96</v>
      </c>
      <c r="D36" s="70" t="s">
        <v>36</v>
      </c>
      <c r="E36" s="70" t="s">
        <v>37</v>
      </c>
      <c r="F36" s="68" t="s">
        <v>11</v>
      </c>
      <c r="G36" s="55">
        <v>35000</v>
      </c>
      <c r="H36" s="54">
        <v>35000</v>
      </c>
      <c r="I36" s="54">
        <v>1004.5</v>
      </c>
      <c r="J36" s="55">
        <v>0</v>
      </c>
      <c r="K36" s="54">
        <v>1064</v>
      </c>
      <c r="L36" s="54">
        <v>125</v>
      </c>
      <c r="M36" s="56">
        <f t="shared" si="2"/>
        <v>2193.5</v>
      </c>
      <c r="N36" s="56">
        <f t="shared" si="3"/>
        <v>32806.5</v>
      </c>
      <c r="O36" s="52" t="s">
        <v>14</v>
      </c>
    </row>
    <row r="37" spans="1:15" s="57" customFormat="1" ht="34.5" customHeight="1" x14ac:dyDescent="0.3">
      <c r="A37" s="52">
        <v>29</v>
      </c>
      <c r="B37" s="52">
        <v>29</v>
      </c>
      <c r="C37" s="68" t="s">
        <v>53</v>
      </c>
      <c r="D37" s="68" t="s">
        <v>86</v>
      </c>
      <c r="E37" s="70" t="s">
        <v>37</v>
      </c>
      <c r="F37" s="68" t="s">
        <v>11</v>
      </c>
      <c r="G37" s="55">
        <v>105000</v>
      </c>
      <c r="H37" s="54">
        <v>105000</v>
      </c>
      <c r="I37" s="54">
        <f t="shared" ref="I37" si="17">H37*2.87%</f>
        <v>3013.5</v>
      </c>
      <c r="J37" s="61">
        <v>13281.49</v>
      </c>
      <c r="K37" s="54">
        <f t="shared" ref="K37:K38" si="18">H37*3.04%</f>
        <v>3192</v>
      </c>
      <c r="L37" s="54">
        <v>125</v>
      </c>
      <c r="M37" s="56">
        <f t="shared" si="2"/>
        <v>19611.989999999998</v>
      </c>
      <c r="N37" s="56">
        <f t="shared" si="3"/>
        <v>85388.010000000009</v>
      </c>
      <c r="O37" s="52" t="s">
        <v>12</v>
      </c>
    </row>
    <row r="38" spans="1:15" s="57" customFormat="1" ht="34.5" customHeight="1" x14ac:dyDescent="0.3">
      <c r="A38" s="52">
        <v>30</v>
      </c>
      <c r="B38" s="52">
        <v>30</v>
      </c>
      <c r="C38" s="70" t="s">
        <v>51</v>
      </c>
      <c r="D38" s="70" t="s">
        <v>88</v>
      </c>
      <c r="E38" s="68" t="s">
        <v>69</v>
      </c>
      <c r="F38" s="68" t="s">
        <v>11</v>
      </c>
      <c r="G38" s="55">
        <v>60000</v>
      </c>
      <c r="H38" s="54">
        <v>60000</v>
      </c>
      <c r="I38" s="54">
        <f>H38*2.87%</f>
        <v>1722</v>
      </c>
      <c r="J38" s="60">
        <v>3486.68</v>
      </c>
      <c r="K38" s="54">
        <f t="shared" si="18"/>
        <v>1824</v>
      </c>
      <c r="L38" s="54">
        <v>125</v>
      </c>
      <c r="M38" s="56">
        <f t="shared" si="2"/>
        <v>7157.68</v>
      </c>
      <c r="N38" s="56">
        <v>52842.32</v>
      </c>
      <c r="O38" s="52" t="s">
        <v>12</v>
      </c>
    </row>
    <row r="39" spans="1:15" s="8" customFormat="1" ht="30" customHeight="1" thickBot="1" x14ac:dyDescent="0.35">
      <c r="A39" s="62"/>
      <c r="B39" s="52"/>
      <c r="C39" s="80"/>
      <c r="D39" s="81"/>
      <c r="E39" s="32" t="s">
        <v>83</v>
      </c>
      <c r="F39" s="45"/>
      <c r="G39" s="35">
        <f t="shared" ref="G39:N39" si="19">SUM(G9:G38)</f>
        <v>1812500</v>
      </c>
      <c r="H39" s="36">
        <f t="shared" si="19"/>
        <v>1812500</v>
      </c>
      <c r="I39" s="36">
        <f t="shared" si="19"/>
        <v>52018.750000000007</v>
      </c>
      <c r="J39" s="37">
        <f t="shared" si="19"/>
        <v>152229.66999999995</v>
      </c>
      <c r="K39" s="36">
        <f t="shared" si="19"/>
        <v>54711.790000000008</v>
      </c>
      <c r="L39" s="36">
        <f t="shared" si="19"/>
        <v>16877.96</v>
      </c>
      <c r="M39" s="36">
        <f t="shared" si="19"/>
        <v>275838.17000000004</v>
      </c>
      <c r="N39" s="36">
        <f t="shared" si="19"/>
        <v>1536661.8300000005</v>
      </c>
      <c r="O39" s="63"/>
    </row>
    <row r="40" spans="1:15" s="8" customFormat="1" ht="30" customHeight="1" thickTop="1" x14ac:dyDescent="0.3">
      <c r="B40" s="57"/>
      <c r="C40" s="9"/>
      <c r="E40" s="78"/>
      <c r="F40" s="77"/>
      <c r="G40" s="79"/>
      <c r="H40"/>
      <c r="I40"/>
      <c r="J40"/>
      <c r="K40"/>
      <c r="L40"/>
      <c r="M40"/>
      <c r="N40"/>
      <c r="O40"/>
    </row>
    <row r="41" spans="1:15" s="8" customFormat="1" ht="30" customHeight="1" x14ac:dyDescent="0.3">
      <c r="B41" s="57"/>
      <c r="C41" s="9"/>
      <c r="E41" s="78"/>
      <c r="F41" s="77"/>
      <c r="G41" s="79"/>
      <c r="H41"/>
      <c r="I41"/>
      <c r="J41"/>
      <c r="K41"/>
      <c r="L41"/>
      <c r="M41"/>
      <c r="N41"/>
      <c r="O41"/>
    </row>
    <row r="42" spans="1:15" s="8" customFormat="1" ht="30" customHeight="1" x14ac:dyDescent="0.3">
      <c r="B42" s="57"/>
      <c r="C42" s="9"/>
      <c r="E42" s="78"/>
      <c r="F42" s="77"/>
      <c r="G42" s="79"/>
      <c r="H42"/>
      <c r="I42"/>
      <c r="J42"/>
      <c r="K42"/>
      <c r="L42"/>
      <c r="M42"/>
      <c r="N42"/>
      <c r="O42"/>
    </row>
    <row r="43" spans="1:15" s="9" customFormat="1" ht="39" customHeight="1" x14ac:dyDescent="0.3">
      <c r="A43" s="8"/>
      <c r="B43" s="8"/>
      <c r="C43" s="65"/>
      <c r="D43" s="66"/>
      <c r="F43" s="44"/>
      <c r="G43" s="12"/>
      <c r="H43" s="25"/>
      <c r="I43" s="25"/>
      <c r="J43" s="25"/>
      <c r="K43" s="25"/>
      <c r="L43" s="25"/>
      <c r="M43" s="25"/>
      <c r="N43" s="25"/>
      <c r="O43"/>
    </row>
    <row r="44" spans="1:15" s="9" customFormat="1" ht="22.5" customHeight="1" x14ac:dyDescent="0.3">
      <c r="A44" s="8"/>
      <c r="B44" s="8"/>
      <c r="C44" s="83" t="s">
        <v>71</v>
      </c>
      <c r="D44" s="83"/>
      <c r="F44" s="44"/>
      <c r="G44" s="64"/>
      <c r="J44" s="40"/>
      <c r="L44" s="9" t="s">
        <v>123</v>
      </c>
      <c r="M44" s="64"/>
      <c r="O44" s="64"/>
    </row>
    <row r="45" spans="1:15" s="9" customFormat="1" ht="16.5" customHeight="1" x14ac:dyDescent="0.3">
      <c r="A45" s="8"/>
      <c r="B45" s="8"/>
      <c r="C45" s="84" t="s">
        <v>70</v>
      </c>
      <c r="D45" s="84"/>
      <c r="F45" s="44"/>
      <c r="G45" s="11"/>
      <c r="H45" s="11"/>
      <c r="J45" s="40"/>
      <c r="N45" s="12"/>
      <c r="O45" s="8"/>
    </row>
    <row r="46" spans="1:15" s="9" customFormat="1" ht="18.75" x14ac:dyDescent="0.3">
      <c r="A46" s="8"/>
      <c r="B46" s="8"/>
      <c r="F46" s="44"/>
      <c r="G46" s="12"/>
      <c r="H46" s="12"/>
      <c r="I46" s="12"/>
      <c r="J46" s="40"/>
      <c r="K46" s="12"/>
      <c r="L46" s="12"/>
      <c r="M46" s="12"/>
      <c r="N46" s="12"/>
      <c r="O46" s="8"/>
    </row>
    <row r="47" spans="1:15" s="9" customFormat="1" ht="18.75" x14ac:dyDescent="0.3">
      <c r="A47" s="8"/>
      <c r="B47" s="8"/>
      <c r="F47" s="44"/>
      <c r="J47" s="40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</sheetData>
  <mergeCells count="4">
    <mergeCell ref="A2:O2"/>
    <mergeCell ref="C44:D44"/>
    <mergeCell ref="C45:D45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5" max="16383" man="1"/>
    <brk id="48" max="16383" man="1"/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7"/>
  <sheetViews>
    <sheetView topLeftCell="A24" zoomScaleNormal="100" workbookViewId="0">
      <selection activeCell="I23" sqref="I23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6" t="s">
        <v>0</v>
      </c>
      <c r="C7" s="86"/>
      <c r="D7" s="86"/>
      <c r="E7" s="86"/>
      <c r="F7" s="86"/>
      <c r="G7" s="2"/>
    </row>
    <row r="8" spans="1:83" s="1" customFormat="1" ht="19.5" customHeight="1" x14ac:dyDescent="0.25">
      <c r="A8" s="2"/>
      <c r="B8" s="86"/>
      <c r="C8" s="86"/>
      <c r="D8" s="86"/>
      <c r="E8" s="86"/>
      <c r="F8" s="86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7" t="s">
        <v>122</v>
      </c>
      <c r="C10" s="87"/>
      <c r="D10" s="87"/>
      <c r="E10" s="87"/>
      <c r="F10" s="87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56</v>
      </c>
      <c r="E11" s="15" t="s">
        <v>4</v>
      </c>
      <c r="F11" s="15" t="s">
        <v>57</v>
      </c>
      <c r="G11" s="47" t="s">
        <v>58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106</v>
      </c>
      <c r="C13" s="27" t="s">
        <v>107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92</v>
      </c>
      <c r="C14" s="27" t="s">
        <v>59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110</v>
      </c>
      <c r="C15" s="34" t="s">
        <v>66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119</v>
      </c>
      <c r="C16" s="34" t="s">
        <v>120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93</v>
      </c>
      <c r="C17" s="27" t="s">
        <v>94</v>
      </c>
      <c r="D17" s="27" t="s">
        <v>67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90</v>
      </c>
      <c r="D18" s="41" t="s">
        <v>91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97</v>
      </c>
      <c r="C22" s="27" t="s">
        <v>59</v>
      </c>
      <c r="D22" s="27" t="s">
        <v>30</v>
      </c>
      <c r="E22" s="29" t="s">
        <v>11</v>
      </c>
      <c r="F22" s="31">
        <v>35000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105</v>
      </c>
      <c r="C23" s="27" t="s">
        <v>59</v>
      </c>
      <c r="D23" s="27" t="s">
        <v>30</v>
      </c>
      <c r="E23" s="27" t="s">
        <v>11</v>
      </c>
      <c r="F23" s="31">
        <v>32000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7" t="s">
        <v>46</v>
      </c>
      <c r="C24" s="27" t="s">
        <v>47</v>
      </c>
      <c r="D24" s="27" t="s">
        <v>68</v>
      </c>
      <c r="E24" s="27" t="s">
        <v>16</v>
      </c>
      <c r="F24" s="31">
        <v>60000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48</v>
      </c>
      <c r="C25" s="28" t="s">
        <v>49</v>
      </c>
      <c r="D25" s="29" t="s">
        <v>50</v>
      </c>
      <c r="E25" s="29" t="s">
        <v>11</v>
      </c>
      <c r="F25" s="31">
        <v>90000</v>
      </c>
      <c r="G25" s="48" t="s">
        <v>14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34</v>
      </c>
      <c r="C26" s="27" t="s">
        <v>35</v>
      </c>
      <c r="D26" s="27" t="s">
        <v>65</v>
      </c>
      <c r="E26" s="29" t="s">
        <v>31</v>
      </c>
      <c r="F26" s="31">
        <v>34000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28</v>
      </c>
      <c r="C27" s="29" t="s">
        <v>29</v>
      </c>
      <c r="D27" s="27" t="s">
        <v>65</v>
      </c>
      <c r="E27" s="29" t="s">
        <v>31</v>
      </c>
      <c r="F27" s="31">
        <v>22500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98</v>
      </c>
      <c r="C28" s="29" t="s">
        <v>40</v>
      </c>
      <c r="D28" s="27" t="s">
        <v>65</v>
      </c>
      <c r="E28" s="29" t="s">
        <v>31</v>
      </c>
      <c r="F28" s="31">
        <v>27000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99</v>
      </c>
      <c r="C29" s="33" t="s">
        <v>100</v>
      </c>
      <c r="D29" s="34" t="s">
        <v>65</v>
      </c>
      <c r="E29" s="29" t="s">
        <v>31</v>
      </c>
      <c r="F29" s="31">
        <v>26000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95</v>
      </c>
      <c r="C30" s="29" t="s">
        <v>40</v>
      </c>
      <c r="D30" s="27" t="s">
        <v>65</v>
      </c>
      <c r="E30" s="29" t="s">
        <v>31</v>
      </c>
      <c r="F30" s="31">
        <v>24000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9" t="s">
        <v>41</v>
      </c>
      <c r="C31" s="29" t="s">
        <v>42</v>
      </c>
      <c r="D31" s="27" t="s">
        <v>65</v>
      </c>
      <c r="E31" s="29" t="s">
        <v>31</v>
      </c>
      <c r="F31" s="31">
        <v>27000</v>
      </c>
      <c r="G31" s="4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17</v>
      </c>
      <c r="C32" s="27" t="s">
        <v>18</v>
      </c>
      <c r="D32" s="27" t="s">
        <v>19</v>
      </c>
      <c r="E32" s="29" t="s">
        <v>11</v>
      </c>
      <c r="F32" s="30">
        <v>100000</v>
      </c>
      <c r="G32" s="4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20</v>
      </c>
      <c r="C33" s="27" t="s">
        <v>21</v>
      </c>
      <c r="D33" s="27" t="s">
        <v>19</v>
      </c>
      <c r="E33" s="29" t="s">
        <v>11</v>
      </c>
      <c r="F33" s="31">
        <v>75000</v>
      </c>
      <c r="G33" s="4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22</v>
      </c>
      <c r="C34" s="29" t="s">
        <v>23</v>
      </c>
      <c r="D34" s="27" t="s">
        <v>63</v>
      </c>
      <c r="E34" s="29" t="s">
        <v>11</v>
      </c>
      <c r="F34" s="31">
        <v>60000</v>
      </c>
      <c r="G34" s="48" t="s">
        <v>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62</v>
      </c>
      <c r="C35" s="27" t="s">
        <v>59</v>
      </c>
      <c r="D35" s="27" t="s">
        <v>30</v>
      </c>
      <c r="E35" s="29" t="s">
        <v>11</v>
      </c>
      <c r="F35" s="31">
        <v>37000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24</v>
      </c>
      <c r="C36" s="27" t="s">
        <v>25</v>
      </c>
      <c r="D36" s="27" t="s">
        <v>64</v>
      </c>
      <c r="E36" s="27" t="s">
        <v>16</v>
      </c>
      <c r="F36" s="31">
        <v>110000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89</v>
      </c>
      <c r="C37" s="27" t="s">
        <v>44</v>
      </c>
      <c r="D37" s="27" t="s">
        <v>101</v>
      </c>
      <c r="E37" s="29" t="s">
        <v>11</v>
      </c>
      <c r="F37" s="31">
        <v>37000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9" t="s">
        <v>26</v>
      </c>
      <c r="C38" s="29" t="s">
        <v>27</v>
      </c>
      <c r="D38" s="27" t="s">
        <v>64</v>
      </c>
      <c r="E38" s="29" t="s">
        <v>11</v>
      </c>
      <c r="F38" s="31">
        <v>65000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34" t="s">
        <v>96</v>
      </c>
      <c r="C39" s="29" t="s">
        <v>36</v>
      </c>
      <c r="D39" s="29" t="s">
        <v>37</v>
      </c>
      <c r="E39" s="29" t="s">
        <v>11</v>
      </c>
      <c r="F39" s="31">
        <v>35000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7" t="s">
        <v>53</v>
      </c>
      <c r="C40" s="27" t="s">
        <v>54</v>
      </c>
      <c r="D40" s="29" t="s">
        <v>37</v>
      </c>
      <c r="E40" s="29" t="s">
        <v>11</v>
      </c>
      <c r="F40" s="31">
        <v>105000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9" t="s">
        <v>51</v>
      </c>
      <c r="C41" s="29" t="s">
        <v>52</v>
      </c>
      <c r="D41" s="27" t="s">
        <v>69</v>
      </c>
      <c r="E41" s="29" t="s">
        <v>11</v>
      </c>
      <c r="F41" s="31">
        <v>60000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x14ac:dyDescent="0.25">
      <c r="A42" s="88" t="s">
        <v>60</v>
      </c>
      <c r="B42" s="88"/>
      <c r="C42" s="88"/>
      <c r="D42" s="88"/>
      <c r="E42" s="88"/>
      <c r="F42" s="19">
        <f>SUM(F12:F41)</f>
        <v>1812500</v>
      </c>
      <c r="G42" s="10"/>
    </row>
    <row r="43" spans="1:83" x14ac:dyDescent="0.25">
      <c r="A43" s="10"/>
      <c r="B43" s="20"/>
      <c r="C43" s="21"/>
      <c r="D43" s="10"/>
      <c r="E43" s="10"/>
      <c r="F43" s="22"/>
      <c r="G43" s="10"/>
    </row>
    <row r="44" spans="1:83" x14ac:dyDescent="0.25">
      <c r="A44" s="10"/>
      <c r="C44" s="13"/>
      <c r="D44" s="10"/>
      <c r="E44" s="10"/>
      <c r="F44" s="23"/>
      <c r="G44" s="10"/>
    </row>
    <row r="45" spans="1:83" x14ac:dyDescent="0.25">
      <c r="A45" s="10"/>
      <c r="B45" s="24"/>
      <c r="C45" s="13"/>
      <c r="D45" s="10"/>
      <c r="E45" s="10"/>
      <c r="F45" s="10"/>
      <c r="G45" s="10"/>
    </row>
    <row r="46" spans="1:83" ht="15.75" x14ac:dyDescent="0.25">
      <c r="A46" s="10"/>
      <c r="B46" s="3" t="s">
        <v>61</v>
      </c>
      <c r="C46" s="13"/>
      <c r="D46" s="10"/>
      <c r="E46" s="10"/>
      <c r="F46" s="10"/>
      <c r="G46" s="10"/>
    </row>
    <row r="47" spans="1:83" x14ac:dyDescent="0.25">
      <c r="A47" s="10"/>
      <c r="B47" s="20" t="s">
        <v>55</v>
      </c>
      <c r="C47" s="13"/>
      <c r="D47" s="10"/>
      <c r="E47" s="10"/>
      <c r="F47" s="10"/>
      <c r="G47" s="10"/>
    </row>
  </sheetData>
  <mergeCells count="4">
    <mergeCell ref="B7:F7"/>
    <mergeCell ref="B8:F8"/>
    <mergeCell ref="B10:F10"/>
    <mergeCell ref="A42:E42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2026-03-26T12:33:45Z</cp:lastPrinted>
  <dcterms:created xsi:type="dcterms:W3CDTF">2022-05-03T13:31:41Z</dcterms:created>
  <dcterms:modified xsi:type="dcterms:W3CDTF">2026-03-26T12:37:01Z</dcterms:modified>
</cp:coreProperties>
</file>