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asanchez_odac_gob_do/Documents/Escritorio/ODAC/AASG/PRESUPUESTO/07 2026/Ejecución Presupuestaria 2026, ODAC/"/>
    </mc:Choice>
  </mc:AlternateContent>
  <xr:revisionPtr revIDLastSave="1360" documentId="13_ncr:1_{E2D45029-64FA-49C2-80E2-B6FE0BAA95C0}" xr6:coauthVersionLast="47" xr6:coauthVersionMax="47" xr10:uidLastSave="{2F6E5C34-67A5-4410-8146-9546EED5A795}"/>
  <bookViews>
    <workbookView xWindow="-120" yWindow="-120" windowWidth="20730" windowHeight="11160" xr2:uid="{BFD710E0-7058-4257-833B-17FDF1AA8AE0}"/>
  </bookViews>
  <sheets>
    <sheet name="Marzo 2026" sheetId="11" r:id="rId1"/>
  </sheets>
  <definedNames>
    <definedName name="_xlnm.Print_Area" localSheetId="0">'Marzo 2026'!$A$1:$A$110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1" l="1"/>
  <c r="F80" i="11"/>
  <c r="F79" i="11"/>
  <c r="F78" i="11"/>
  <c r="F77" i="11"/>
  <c r="F75" i="11"/>
  <c r="F74" i="11"/>
  <c r="F73" i="11"/>
  <c r="F72" i="11"/>
  <c r="F71" i="11"/>
  <c r="F69" i="11"/>
  <c r="F68" i="11"/>
  <c r="F67" i="11"/>
  <c r="F66" i="11"/>
  <c r="F70" i="11"/>
  <c r="F65" i="11"/>
  <c r="F55" i="11"/>
  <c r="F56" i="11"/>
  <c r="F57" i="11"/>
  <c r="F58" i="11"/>
  <c r="F59" i="11"/>
  <c r="F60" i="11"/>
  <c r="F61" i="11"/>
  <c r="F62" i="11"/>
  <c r="F63" i="11"/>
  <c r="F64" i="11"/>
  <c r="F54" i="11"/>
  <c r="F53" i="11"/>
  <c r="F52" i="11"/>
  <c r="F51" i="11"/>
  <c r="F50" i="11"/>
  <c r="F49" i="11"/>
  <c r="F48" i="11"/>
  <c r="F47" i="11"/>
  <c r="F46" i="11"/>
  <c r="F45" i="11"/>
  <c r="F37" i="11"/>
  <c r="F38" i="11"/>
  <c r="F39" i="11"/>
  <c r="F40" i="11"/>
  <c r="F41" i="11"/>
  <c r="F42" i="11"/>
  <c r="F43" i="11"/>
  <c r="F44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E94" i="11"/>
  <c r="E90" i="11"/>
  <c r="E87" i="11"/>
  <c r="E84" i="11"/>
  <c r="E53" i="11"/>
  <c r="E45" i="11"/>
  <c r="E35" i="11"/>
  <c r="E25" i="11"/>
  <c r="E15" i="11"/>
  <c r="E14" i="11"/>
  <c r="E10" i="11"/>
  <c r="E9" i="11" s="1"/>
  <c r="E81" i="11" l="1"/>
  <c r="D90" i="11" l="1"/>
  <c r="D87" i="11"/>
  <c r="D84" i="11"/>
  <c r="D76" i="11"/>
  <c r="D70" i="11"/>
  <c r="D65" i="11"/>
  <c r="D53" i="11"/>
  <c r="D45" i="11"/>
  <c r="D35" i="11"/>
  <c r="D25" i="11"/>
  <c r="D15" i="11"/>
  <c r="D14" i="11"/>
  <c r="D10" i="11"/>
  <c r="D9" i="11" s="1"/>
  <c r="D81" i="11" l="1"/>
  <c r="D92" i="11"/>
  <c r="D94" i="11" s="1"/>
  <c r="C14" i="11"/>
  <c r="C10" i="11"/>
  <c r="F91" i="11"/>
  <c r="C90" i="11"/>
  <c r="F89" i="11"/>
  <c r="F88" i="11"/>
  <c r="C87" i="11"/>
  <c r="F86" i="11"/>
  <c r="F85" i="11"/>
  <c r="C84" i="11"/>
  <c r="C76" i="11"/>
  <c r="C70" i="11"/>
  <c r="C65" i="11"/>
  <c r="C53" i="11"/>
  <c r="C45" i="11"/>
  <c r="C35" i="11"/>
  <c r="C25" i="11"/>
  <c r="C15" i="11"/>
  <c r="C9" i="11" l="1"/>
  <c r="C92" i="11"/>
  <c r="F90" i="11"/>
  <c r="F87" i="11"/>
  <c r="F84" i="11"/>
  <c r="C81" i="11" l="1"/>
  <c r="C94" i="11" s="1"/>
  <c r="F92" i="11"/>
  <c r="F81" i="11"/>
  <c r="F94" i="11" l="1"/>
</calcChain>
</file>

<file path=xl/sharedStrings.xml><?xml version="1.0" encoding="utf-8"?>
<sst xmlns="http://schemas.openxmlformats.org/spreadsheetml/2006/main" count="101" uniqueCount="101">
  <si>
    <t>Organismo Dominicano de Acreditación - ODAC</t>
  </si>
  <si>
    <t>Ejecución de Gastos y Aplicaciones Financieras</t>
  </si>
  <si>
    <t>En RD$</t>
  </si>
  <si>
    <t>Detalles</t>
  </si>
  <si>
    <t>Enero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</si>
  <si>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</si>
  <si>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</si>
  <si>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</si>
  <si>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</si>
  <si>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</si>
  <si>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</si>
  <si>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</si>
  <si>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</si>
  <si>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</si>
  <si>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</si>
  <si>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</si>
  <si>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</si>
  <si>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</si>
  <si>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</si>
  <si>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</si>
  <si>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</si>
  <si>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</si>
  <si>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</si>
  <si>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</si>
  <si>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</si>
  <si>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</si>
  <si>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</si>
  <si>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</si>
  <si>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</si>
  <si>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</si>
  <si>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</si>
  <si>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</si>
  <si>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</si>
  <si>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</si>
  <si>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</si>
  <si>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</si>
  <si>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</si>
  <si>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</si>
  <si>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</si>
  <si>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</si>
  <si>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</si>
  <si>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</si>
  <si>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</si>
  <si>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</si>
  <si>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</si>
  <si>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</si>
  <si>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</si>
  <si>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</si>
  <si>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</si>
  <si>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</si>
  <si>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</si>
  <si>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</si>
  <si>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</si>
  <si>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</si>
  <si>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</si>
  <si>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</si>
  <si>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</si>
  <si>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</si>
  <si>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</si>
  <si>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</si>
  <si>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</si>
  <si>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</si>
  <si>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</si>
  <si>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</si>
  <si>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</si>
  <si>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</si>
  <si>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</si>
  <si>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</si>
  <si>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</si>
  <si>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</si>
  <si>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</si>
  <si>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</si>
  <si>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</si>
  <si>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</si>
  <si>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</si>
  <si>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</si>
  <si>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</si>
  <si>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</si>
  <si>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</si>
  <si>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</si>
  <si>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</si>
  <si>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</si>
  <si>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</si>
  <si>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</si>
  <si>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</si>
  <si>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</si>
  <si>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</si>
  <si>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</si>
  <si>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</si>
  <si>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</si>
  <si>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</si>
  <si>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</si>
  <si>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</si>
  <si>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</si>
  <si>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>Angel David Taveras Difo</t>
  </si>
  <si>
    <t xml:space="preserve">          Aura Migdalia Segura Matos</t>
  </si>
  <si>
    <t xml:space="preserve">                                              Encargado Div. Presupuesto</t>
  </si>
  <si>
    <t>Año 2026</t>
  </si>
  <si>
    <t xml:space="preserve">                                            Angel Alberto Sánchez González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</si>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</sst>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43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43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43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43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43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4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43" fontId="0" fillId="0" borderId="0" xfId="1" applyFont="1"/>
    <xf numFmtId="4" fontId="0" fillId="0" borderId="0" xfId="1" applyNumberFormat="1" applyFont="1"/>
    <xf numFmtId="164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0" fontId="0" fillId="0" borderId="0" xfId="3" applyNumberFormat="1" applyFont="1"/>
    <xf numFmtId="164" fontId="2" fillId="3" borderId="2" xfId="0" applyNumberFormat="1" applyFont="1" applyFill="1" applyBorder="1"/>
    <xf numFmtId="4" fontId="2" fillId="3" borderId="2" xfId="0" applyNumberFormat="1" applyFont="1" applyFill="1" applyBorder="1"/>
    <xf numFmtId="164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0" fontId="0" fillId="0" borderId="0" xfId="0" applyAlignment="1">
      <alignment horizontal="center"/>
    </xf>
    <xf numFmtId="43" fontId="0" fillId="0" borderId="3" xfId="2" applyNumberFormat="1" applyFont="1" applyBorder="1" applyAlignment="1">
      <alignment horizontal="right" vertical="justify" wrapText="1"/>
    </xf>
    <xf numFmtId="43" fontId="2" fillId="0" borderId="3" xfId="1" applyFont="1" applyBorder="1" applyAlignment="1">
      <alignment horizontal="right" vertical="justify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vertical="justify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AE89709A-1FC8-486C-9618-42B2E5529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0</xdr:row>
      <xdr:rowOff>161925</xdr:rowOff>
    </xdr:from>
    <xdr:to>
      <xdr:col>5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F62BBDB3-9A98-4DAA-A900-4742514DF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722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852488</xdr:colOff>
      <xdr:row>99</xdr:row>
      <xdr:rowOff>168011</xdr:rowOff>
    </xdr:from>
    <xdr:to>
      <xdr:col>1</xdr:col>
      <xdr:colOff>4071938</xdr:colOff>
      <xdr:row>99</xdr:row>
      <xdr:rowOff>169068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84759E2-D7EC-409B-ACD7-CB7A3AE791BC}"/>
            </a:ext>
          </a:extLst>
        </xdr:cNvPr>
        <xdr:cNvCxnSpPr/>
      </xdr:nvCxnSpPr>
      <xdr:spPr>
        <a:xfrm flipV="1">
          <a:off x="852488" y="21837386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3309938</xdr:colOff>
      <xdr:row>107</xdr:row>
      <xdr:rowOff>52388</xdr:rowOff>
    </xdr:from>
    <xdr:to>
      <xdr:col>2</xdr:col>
      <xdr:colOff>211931</xdr:colOff>
      <xdr:row>107</xdr:row>
      <xdr:rowOff>59531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589466-1CFA-44E4-A03E-CE34C41BC080}"/>
            </a:ext>
          </a:extLst>
        </xdr:cNvPr>
        <xdr:cNvCxnSpPr/>
      </xdr:nvCxnSpPr>
      <xdr:spPr>
        <a:xfrm>
          <a:off x="3309938" y="22876669"/>
          <a:ext cx="3069431" cy="71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11905</xdr:colOff>
      <xdr:row>99</xdr:row>
      <xdr:rowOff>47625</xdr:rowOff>
    </xdr:from>
    <xdr:to>
      <xdr:col>6</xdr:col>
      <xdr:colOff>83343</xdr:colOff>
      <xdr:row>99</xdr:row>
      <xdr:rowOff>71438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08D0A6-6A4D-4E14-AD60-396CF7A12DAD}"/>
            </a:ext>
          </a:extLst>
        </xdr:cNvPr>
        <xdr:cNvCxnSpPr/>
      </xdr:nvCxnSpPr>
      <xdr:spPr>
        <a:xfrm flipV="1">
          <a:off x="6179343" y="21347906"/>
          <a:ext cx="2643188" cy="238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28BA-C579-4B64-A5C3-772A94F314A3}">
  <sheetPr>
    <tabColor rgb="FFFF0000"/>
  </sheetPr>
  <dimension ref="A1:I110"/>
  <sheetViews>
    <sheetView showGridLines="0" tabSelected="1" topLeftCell="B1" zoomScale="80" zoomScaleNormal="80" zoomScaleSheetLayoutView="40" workbookViewId="0">
      <selection activeCell="F70" sqref="F70"/>
    </sheetView>
  </sheetViews>
  <sheetFormatPr baseColWidth="10" defaultColWidth="9.140625" defaultRowHeight="15" x14ac:dyDescent="0.25"/>
  <cols>
    <col min="1" max="1" width="1.28515625" hidden="1" customWidth="1"/>
    <col min="2" max="2" width="92.42578125" customWidth="1"/>
    <col min="3" max="5" width="18.7109375" customWidth="1"/>
    <col min="6" max="6" width="19.85546875" style="1" customWidth="1"/>
    <col min="7" max="7" width="12.42578125" style="54" bestFit="1" customWidth="1"/>
    <col min="8" max="8" width="14.5703125" bestFit="1" customWidth="1"/>
  </cols>
  <sheetData>
    <row r="1" spans="2:8" ht="32.25" customHeight="1" x14ac:dyDescent="0.35">
      <c r="B1" s="74" t="s">
        <v>0</v>
      </c>
      <c r="C1" s="74"/>
      <c r="D1" s="74"/>
      <c r="E1" s="74"/>
      <c r="F1" s="74"/>
      <c r="G1" s="51"/>
    </row>
    <row r="2" spans="2:8" ht="20.25" x14ac:dyDescent="0.3">
      <c r="B2" s="75" t="s">
        <v>97</v>
      </c>
      <c r="C2" s="75"/>
      <c r="D2" s="75"/>
      <c r="E2" s="75"/>
      <c r="F2" s="75"/>
      <c r="G2" s="52"/>
    </row>
    <row r="3" spans="2:8" ht="20.25" x14ac:dyDescent="0.3">
      <c r="B3" s="76" t="s">
        <v>1</v>
      </c>
      <c r="C3" s="76"/>
      <c r="D3" s="76"/>
      <c r="E3" s="76"/>
      <c r="F3" s="76"/>
      <c r="G3" s="53"/>
    </row>
    <row r="4" spans="2:8" ht="20.25" x14ac:dyDescent="0.3">
      <c r="B4" s="76" t="s">
        <v>2</v>
      </c>
      <c r="C4" s="76"/>
      <c r="D4" s="76"/>
      <c r="E4" s="76"/>
      <c r="F4" s="76"/>
      <c r="G4" s="53"/>
    </row>
    <row r="5" spans="2:8" x14ac:dyDescent="0.25">
      <c r="B5" s="77"/>
      <c r="C5" s="77"/>
      <c r="D5" s="69"/>
      <c r="E5" s="69"/>
    </row>
    <row r="6" spans="2:8" ht="5.25" customHeight="1" x14ac:dyDescent="0.25">
      <c r="B6" s="2"/>
      <c r="C6" s="2"/>
      <c r="D6" s="2"/>
      <c r="E6" s="2"/>
    </row>
    <row r="7" spans="2:8" ht="18.75" x14ac:dyDescent="0.3">
      <c r="B7" s="3" t="s">
        <v>3</v>
      </c>
      <c r="C7" s="3" t="s">
        <v>4</v>
      </c>
      <c r="D7" s="3" t="s">
        <v>99</v>
      </c>
      <c r="E7" s="3" t="s">
        <v>100</v>
      </c>
      <c r="F7" s="4" t="s">
        <v>5</v>
      </c>
    </row>
    <row r="8" spans="2:8" x14ac:dyDescent="0.25">
      <c r="B8" s="5" t="s">
        <v>6</v>
      </c>
      <c r="C8" s="6"/>
      <c r="D8" s="6"/>
      <c r="E8" s="6"/>
      <c r="F8" s="7"/>
    </row>
    <row r="9" spans="2:8" s="12" customFormat="1" ht="17.25" customHeight="1" x14ac:dyDescent="0.25">
      <c r="B9" s="8" t="s">
        <v>7</v>
      </c>
      <c r="C9" s="9">
        <f>SUM(C10:C14)</f>
        <v>4596516.49</v>
      </c>
      <c r="D9" s="9">
        <f t="shared" ref="D9" si="0">SUM(D10:D14)</f>
        <v>4486631.7200000007</v>
      </c>
      <c r="E9" s="9">
        <f t="shared" ref="E9" si="1">SUM(E10:E14)</f>
        <v>5309330.8400000008</v>
      </c>
      <c r="F9" s="10">
        <f>SUM(C9:E9)</f>
        <v>14392479.050000001</v>
      </c>
      <c r="G9" s="55"/>
      <c r="H9" s="11"/>
    </row>
    <row r="10" spans="2:8" ht="17.25" customHeight="1" x14ac:dyDescent="0.25">
      <c r="B10" s="13" t="s">
        <v>8</v>
      </c>
      <c r="C10" s="44">
        <f>3045669.59+679000</f>
        <v>3724669.59</v>
      </c>
      <c r="D10" s="44">
        <f>2898000+679000</f>
        <v>3577000</v>
      </c>
      <c r="E10" s="70">
        <f>3692225.89+739000</f>
        <v>4431225.8900000006</v>
      </c>
      <c r="F10" s="14">
        <f>SUM(C10:E10)</f>
        <v>11732895.48</v>
      </c>
      <c r="G10" s="1"/>
      <c r="H10" s="1"/>
    </row>
    <row r="11" spans="2:8" ht="17.25" customHeight="1" x14ac:dyDescent="0.25">
      <c r="B11" s="13" t="s">
        <v>9</v>
      </c>
      <c r="C11" s="44">
        <v>332000</v>
      </c>
      <c r="D11" s="70">
        <v>332000</v>
      </c>
      <c r="E11" s="70">
        <v>312000</v>
      </c>
      <c r="F11" s="14">
        <f t="shared" ref="F11:F14" si="2">SUM(C11:E11)</f>
        <v>976000</v>
      </c>
      <c r="G11" s="56"/>
      <c r="H11" s="1"/>
    </row>
    <row r="12" spans="2:8" ht="17.25" customHeight="1" x14ac:dyDescent="0.25">
      <c r="B12" s="13" t="s">
        <v>10</v>
      </c>
      <c r="C12" s="15">
        <v>0</v>
      </c>
      <c r="D12" s="21">
        <v>35860.699999999997</v>
      </c>
      <c r="E12" s="70">
        <v>34301.5</v>
      </c>
      <c r="F12" s="14">
        <f t="shared" si="2"/>
        <v>70162.2</v>
      </c>
      <c r="G12" s="56"/>
      <c r="H12" s="1"/>
    </row>
    <row r="13" spans="2:8" ht="17.25" customHeight="1" x14ac:dyDescent="0.25">
      <c r="B13" s="13" t="s">
        <v>11</v>
      </c>
      <c r="C13" s="15">
        <v>0</v>
      </c>
      <c r="D13" s="15">
        <v>0</v>
      </c>
      <c r="E13" s="15">
        <v>0</v>
      </c>
      <c r="F13" s="14">
        <f t="shared" si="2"/>
        <v>0</v>
      </c>
      <c r="G13" s="56"/>
      <c r="H13" s="1"/>
    </row>
    <row r="14" spans="2:8" ht="17.25" customHeight="1" x14ac:dyDescent="0.25">
      <c r="B14" s="13" t="s">
        <v>12</v>
      </c>
      <c r="C14" s="44">
        <f>436760.41+103086.49</f>
        <v>539846.9</v>
      </c>
      <c r="D14" s="44">
        <f>438548.29+103222.73</f>
        <v>541771.02</v>
      </c>
      <c r="E14" s="70">
        <f>419186.73+112616.72</f>
        <v>531803.44999999995</v>
      </c>
      <c r="F14" s="14">
        <f t="shared" si="2"/>
        <v>1613421.3699999999</v>
      </c>
      <c r="G14" s="1"/>
      <c r="H14" s="1"/>
    </row>
    <row r="15" spans="2:8" s="12" customFormat="1" ht="17.25" customHeight="1" x14ac:dyDescent="0.25">
      <c r="B15" s="18" t="s">
        <v>13</v>
      </c>
      <c r="C15" s="19">
        <f>SUM(C16:C24)</f>
        <v>520361.38</v>
      </c>
      <c r="D15" s="19">
        <f t="shared" ref="D15:E15" si="3">SUM(D16:D24)</f>
        <v>1074514.46</v>
      </c>
      <c r="E15" s="19">
        <f t="shared" si="3"/>
        <v>2141735.06</v>
      </c>
      <c r="F15" s="20">
        <f>SUM(C15:E15)</f>
        <v>3736610.9</v>
      </c>
      <c r="G15" s="55"/>
      <c r="H15" s="36"/>
    </row>
    <row r="16" spans="2:8" ht="17.25" customHeight="1" x14ac:dyDescent="0.25">
      <c r="B16" s="13" t="s">
        <v>14</v>
      </c>
      <c r="C16" s="44">
        <v>246927.9</v>
      </c>
      <c r="D16" s="21">
        <v>106118.71</v>
      </c>
      <c r="E16" s="70">
        <v>524611.56999999995</v>
      </c>
      <c r="F16" s="14">
        <f>SUM(C16:E16)</f>
        <v>877658.17999999993</v>
      </c>
      <c r="G16" s="56"/>
      <c r="H16" s="1"/>
    </row>
    <row r="17" spans="2:8" ht="17.25" customHeight="1" x14ac:dyDescent="0.25">
      <c r="B17" s="13" t="s">
        <v>15</v>
      </c>
      <c r="C17" s="15">
        <v>0</v>
      </c>
      <c r="D17" s="21">
        <v>5000</v>
      </c>
      <c r="E17" s="15">
        <v>0</v>
      </c>
      <c r="F17" s="14">
        <f t="shared" ref="F17:F24" si="4">SUM(C17:E17)</f>
        <v>5000</v>
      </c>
      <c r="G17" s="56"/>
      <c r="H17" s="1"/>
    </row>
    <row r="18" spans="2:8" ht="17.25" customHeight="1" x14ac:dyDescent="0.25">
      <c r="B18" s="13" t="s">
        <v>16</v>
      </c>
      <c r="C18" s="44">
        <v>0</v>
      </c>
      <c r="D18" s="21">
        <v>43942.5</v>
      </c>
      <c r="E18" s="70">
        <v>41816.26</v>
      </c>
      <c r="F18" s="14">
        <f t="shared" si="4"/>
        <v>85758.760000000009</v>
      </c>
      <c r="G18" s="56"/>
    </row>
    <row r="19" spans="2:8" ht="17.25" customHeight="1" x14ac:dyDescent="0.25">
      <c r="B19" s="13" t="s">
        <v>17</v>
      </c>
      <c r="C19" s="15">
        <v>0</v>
      </c>
      <c r="D19" s="15">
        <v>0</v>
      </c>
      <c r="E19" s="21">
        <v>50000</v>
      </c>
      <c r="F19" s="14">
        <f t="shared" si="4"/>
        <v>50000</v>
      </c>
      <c r="G19" s="56"/>
    </row>
    <row r="20" spans="2:8" ht="17.25" customHeight="1" x14ac:dyDescent="0.25">
      <c r="B20" s="13" t="s">
        <v>18</v>
      </c>
      <c r="C20" s="44">
        <v>86189.64</v>
      </c>
      <c r="D20" s="21">
        <v>22184</v>
      </c>
      <c r="E20" s="21">
        <v>150195.28</v>
      </c>
      <c r="F20" s="14">
        <f t="shared" si="4"/>
        <v>258568.91999999998</v>
      </c>
      <c r="H20" s="56"/>
    </row>
    <row r="21" spans="2:8" ht="17.25" customHeight="1" x14ac:dyDescent="0.25">
      <c r="B21" s="13" t="s">
        <v>19</v>
      </c>
      <c r="C21" s="44">
        <v>137243.84</v>
      </c>
      <c r="D21" s="21">
        <v>157967.15</v>
      </c>
      <c r="E21" s="70">
        <v>157967.15</v>
      </c>
      <c r="F21" s="14">
        <f t="shared" si="4"/>
        <v>453178.14</v>
      </c>
      <c r="G21" s="56"/>
    </row>
    <row r="22" spans="2:8" ht="34.5" customHeight="1" x14ac:dyDescent="0.25">
      <c r="B22" s="13" t="s">
        <v>20</v>
      </c>
      <c r="C22" s="15">
        <v>0</v>
      </c>
      <c r="D22" s="15">
        <v>0</v>
      </c>
      <c r="E22" s="21">
        <v>140066</v>
      </c>
      <c r="F22" s="14">
        <f t="shared" si="4"/>
        <v>140066</v>
      </c>
      <c r="G22" s="56"/>
    </row>
    <row r="23" spans="2:8" ht="17.25" customHeight="1" x14ac:dyDescent="0.25">
      <c r="B23" s="13" t="s">
        <v>21</v>
      </c>
      <c r="C23" s="21">
        <v>50000</v>
      </c>
      <c r="D23" s="21">
        <v>509467.6</v>
      </c>
      <c r="E23" s="21">
        <v>768880.5</v>
      </c>
      <c r="F23" s="14">
        <f t="shared" si="4"/>
        <v>1328348.1000000001</v>
      </c>
      <c r="G23" s="46"/>
      <c r="H23" s="46"/>
    </row>
    <row r="24" spans="2:8" ht="17.25" customHeight="1" x14ac:dyDescent="0.25">
      <c r="B24" s="13" t="s">
        <v>22</v>
      </c>
      <c r="C24" s="15">
        <v>0</v>
      </c>
      <c r="D24" s="21">
        <v>229834.5</v>
      </c>
      <c r="E24" s="21">
        <v>308198.3</v>
      </c>
      <c r="F24" s="14">
        <f t="shared" si="4"/>
        <v>538032.80000000005</v>
      </c>
      <c r="G24" s="56"/>
    </row>
    <row r="25" spans="2:8" s="12" customFormat="1" ht="17.25" customHeight="1" x14ac:dyDescent="0.25">
      <c r="B25" s="18" t="s">
        <v>23</v>
      </c>
      <c r="C25" s="50">
        <f t="shared" ref="C25:E25" si="5">SUM(C26:C34)</f>
        <v>79650</v>
      </c>
      <c r="D25" s="71">
        <f t="shared" si="5"/>
        <v>1266335.7400000002</v>
      </c>
      <c r="E25" s="71">
        <f t="shared" si="5"/>
        <v>55527.92</v>
      </c>
      <c r="F25" s="20">
        <f>SUM(C25:E25)</f>
        <v>1401513.6600000001</v>
      </c>
      <c r="G25" s="55"/>
    </row>
    <row r="26" spans="2:8" ht="17.25" customHeight="1" x14ac:dyDescent="0.25">
      <c r="B26" s="13" t="s">
        <v>24</v>
      </c>
      <c r="C26" s="15">
        <v>0</v>
      </c>
      <c r="D26" s="21">
        <v>23362.400000000001</v>
      </c>
      <c r="E26" s="21">
        <v>55527.92</v>
      </c>
      <c r="F26" s="14">
        <f>SUM(C26:E26)</f>
        <v>78890.320000000007</v>
      </c>
      <c r="G26" s="56"/>
    </row>
    <row r="27" spans="2:8" ht="17.25" customHeight="1" x14ac:dyDescent="0.25">
      <c r="B27" s="13" t="s">
        <v>25</v>
      </c>
      <c r="C27" s="15">
        <v>0</v>
      </c>
      <c r="D27" s="15">
        <v>0</v>
      </c>
      <c r="E27" s="15">
        <v>0</v>
      </c>
      <c r="F27" s="14">
        <f t="shared" ref="F27:F34" si="6">SUM(C27:E27)</f>
        <v>0</v>
      </c>
      <c r="G27" s="56"/>
    </row>
    <row r="28" spans="2:8" ht="17.25" customHeight="1" x14ac:dyDescent="0.25">
      <c r="B28" s="13" t="s">
        <v>26</v>
      </c>
      <c r="C28" s="15">
        <v>0</v>
      </c>
      <c r="D28" s="21">
        <v>26818.71</v>
      </c>
      <c r="E28" s="15">
        <v>0</v>
      </c>
      <c r="F28" s="14">
        <f t="shared" si="6"/>
        <v>26818.71</v>
      </c>
      <c r="G28" s="56"/>
    </row>
    <row r="29" spans="2:8" ht="17.25" customHeight="1" x14ac:dyDescent="0.25">
      <c r="B29" s="13" t="s">
        <v>27</v>
      </c>
      <c r="C29" s="15">
        <v>0</v>
      </c>
      <c r="D29" s="15">
        <v>0</v>
      </c>
      <c r="E29" s="15">
        <v>0</v>
      </c>
      <c r="F29" s="14">
        <f t="shared" si="6"/>
        <v>0</v>
      </c>
      <c r="G29" s="56"/>
    </row>
    <row r="30" spans="2:8" ht="17.25" customHeight="1" x14ac:dyDescent="0.25">
      <c r="B30" s="13" t="s">
        <v>28</v>
      </c>
      <c r="C30" s="15">
        <v>0</v>
      </c>
      <c r="D30" s="15">
        <v>0</v>
      </c>
      <c r="E30" s="15">
        <v>0</v>
      </c>
      <c r="F30" s="14">
        <f t="shared" si="6"/>
        <v>0</v>
      </c>
      <c r="G30" s="56"/>
    </row>
    <row r="31" spans="2:8" ht="17.25" customHeight="1" x14ac:dyDescent="0.25">
      <c r="B31" s="13" t="s">
        <v>29</v>
      </c>
      <c r="C31" s="15">
        <v>0</v>
      </c>
      <c r="D31" s="15">
        <v>0</v>
      </c>
      <c r="E31" s="15">
        <v>0</v>
      </c>
      <c r="F31" s="14">
        <f t="shared" si="6"/>
        <v>0</v>
      </c>
      <c r="G31" s="56"/>
    </row>
    <row r="32" spans="2:8" ht="17.25" customHeight="1" x14ac:dyDescent="0.25">
      <c r="B32" s="13" t="s">
        <v>30</v>
      </c>
      <c r="C32" s="44">
        <v>0</v>
      </c>
      <c r="D32" s="21">
        <v>1051957.6200000001</v>
      </c>
      <c r="E32" s="15">
        <v>0</v>
      </c>
      <c r="F32" s="14">
        <f t="shared" si="6"/>
        <v>1051957.6200000001</v>
      </c>
      <c r="G32" s="56"/>
    </row>
    <row r="33" spans="2:8" ht="17.25" customHeight="1" x14ac:dyDescent="0.25">
      <c r="B33" s="24" t="s">
        <v>31</v>
      </c>
      <c r="C33" s="15">
        <v>0</v>
      </c>
      <c r="D33" s="15">
        <v>0</v>
      </c>
      <c r="E33" s="15">
        <v>0</v>
      </c>
      <c r="F33" s="14">
        <f t="shared" si="6"/>
        <v>0</v>
      </c>
      <c r="G33" s="56"/>
    </row>
    <row r="34" spans="2:8" ht="17.25" customHeight="1" x14ac:dyDescent="0.25">
      <c r="B34" s="13" t="s">
        <v>32</v>
      </c>
      <c r="C34" s="21">
        <v>79650</v>
      </c>
      <c r="D34" s="21">
        <v>164197.01</v>
      </c>
      <c r="E34" s="15">
        <v>0</v>
      </c>
      <c r="F34" s="14">
        <f t="shared" si="6"/>
        <v>243847.01</v>
      </c>
      <c r="G34" s="56"/>
    </row>
    <row r="35" spans="2:8" s="12" customFormat="1" ht="17.25" customHeight="1" x14ac:dyDescent="0.25">
      <c r="B35" s="18" t="s">
        <v>33</v>
      </c>
      <c r="C35" s="23">
        <f t="shared" ref="C35:E35" si="7">SUM(C36:C44)</f>
        <v>0</v>
      </c>
      <c r="D35" s="19">
        <f t="shared" si="7"/>
        <v>476877.5</v>
      </c>
      <c r="E35" s="19">
        <f t="shared" si="7"/>
        <v>585542.77</v>
      </c>
      <c r="F35" s="20">
        <f>SUM(C35:E35)</f>
        <v>1062420.27</v>
      </c>
      <c r="G35" s="55"/>
      <c r="H35" s="46"/>
    </row>
    <row r="36" spans="2:8" ht="17.25" customHeight="1" x14ac:dyDescent="0.25">
      <c r="B36" s="13" t="s">
        <v>34</v>
      </c>
      <c r="C36" s="15">
        <v>0</v>
      </c>
      <c r="D36" s="15">
        <v>0</v>
      </c>
      <c r="E36" s="15">
        <v>0</v>
      </c>
      <c r="F36" s="16">
        <f>SUM(C36:E36)</f>
        <v>0</v>
      </c>
      <c r="G36" s="57"/>
    </row>
    <row r="37" spans="2:8" s="25" customFormat="1" ht="17.25" customHeight="1" x14ac:dyDescent="0.25">
      <c r="B37" s="13" t="s">
        <v>35</v>
      </c>
      <c r="C37" s="15">
        <v>0</v>
      </c>
      <c r="D37" s="15">
        <v>0</v>
      </c>
      <c r="E37" s="15">
        <v>0</v>
      </c>
      <c r="F37" s="16">
        <f t="shared" ref="F37:F44" si="8">SUM(C37:E37)</f>
        <v>0</v>
      </c>
      <c r="G37" s="57"/>
    </row>
    <row r="38" spans="2:8" s="25" customFormat="1" ht="17.25" customHeight="1" x14ac:dyDescent="0.25">
      <c r="B38" s="13" t="s">
        <v>36</v>
      </c>
      <c r="C38" s="15">
        <v>0</v>
      </c>
      <c r="D38" s="15">
        <v>0</v>
      </c>
      <c r="E38" s="15">
        <v>0</v>
      </c>
      <c r="F38" s="16">
        <f t="shared" si="8"/>
        <v>0</v>
      </c>
      <c r="G38" s="57"/>
    </row>
    <row r="39" spans="2:8" s="25" customFormat="1" ht="17.25" customHeight="1" x14ac:dyDescent="0.25">
      <c r="B39" s="13" t="s">
        <v>37</v>
      </c>
      <c r="C39" s="15">
        <v>0</v>
      </c>
      <c r="D39" s="15">
        <v>0</v>
      </c>
      <c r="E39" s="15">
        <v>0</v>
      </c>
      <c r="F39" s="16">
        <f t="shared" si="8"/>
        <v>0</v>
      </c>
      <c r="G39" s="57"/>
    </row>
    <row r="40" spans="2:8" s="25" customFormat="1" ht="17.25" customHeight="1" x14ac:dyDescent="0.25">
      <c r="B40" s="13" t="s">
        <v>38</v>
      </c>
      <c r="C40" s="15">
        <v>0</v>
      </c>
      <c r="D40" s="15">
        <v>0</v>
      </c>
      <c r="E40" s="15">
        <v>0</v>
      </c>
      <c r="F40" s="16">
        <f t="shared" si="8"/>
        <v>0</v>
      </c>
      <c r="G40" s="57"/>
    </row>
    <row r="41" spans="2:8" s="25" customFormat="1" ht="17.25" customHeight="1" x14ac:dyDescent="0.25">
      <c r="B41" s="24" t="s">
        <v>39</v>
      </c>
      <c r="C41" s="15">
        <v>0</v>
      </c>
      <c r="D41" s="15">
        <v>0</v>
      </c>
      <c r="E41" s="15">
        <v>0</v>
      </c>
      <c r="F41" s="16">
        <f t="shared" si="8"/>
        <v>0</v>
      </c>
      <c r="G41" s="57"/>
    </row>
    <row r="42" spans="2:8" ht="17.25" customHeight="1" x14ac:dyDescent="0.25">
      <c r="B42" s="24" t="s">
        <v>40</v>
      </c>
      <c r="C42" s="15">
        <v>0</v>
      </c>
      <c r="D42" s="16">
        <v>476877.5</v>
      </c>
      <c r="E42" s="16">
        <v>585542.77</v>
      </c>
      <c r="F42" s="16">
        <f t="shared" si="8"/>
        <v>1062420.27</v>
      </c>
      <c r="G42" s="57"/>
    </row>
    <row r="43" spans="2:8" ht="17.25" customHeight="1" x14ac:dyDescent="0.25">
      <c r="B43" s="13" t="s">
        <v>41</v>
      </c>
      <c r="C43" s="15">
        <v>0</v>
      </c>
      <c r="D43" s="15">
        <v>0</v>
      </c>
      <c r="E43" s="15">
        <v>0</v>
      </c>
      <c r="F43" s="16">
        <f t="shared" si="8"/>
        <v>0</v>
      </c>
      <c r="G43" s="57"/>
    </row>
    <row r="44" spans="2:8" ht="17.25" customHeight="1" x14ac:dyDescent="0.25">
      <c r="B44" s="13" t="s">
        <v>42</v>
      </c>
      <c r="C44" s="15">
        <v>0</v>
      </c>
      <c r="D44" s="15">
        <v>0</v>
      </c>
      <c r="E44" s="15">
        <v>0</v>
      </c>
      <c r="F44" s="16">
        <f t="shared" si="8"/>
        <v>0</v>
      </c>
      <c r="G44" s="57"/>
    </row>
    <row r="45" spans="2:8" ht="17.25" customHeight="1" x14ac:dyDescent="0.25">
      <c r="B45" s="18" t="s">
        <v>43</v>
      </c>
      <c r="C45" s="23">
        <f>SUM(C46:C52)</f>
        <v>0</v>
      </c>
      <c r="D45" s="23">
        <f t="shared" ref="D45:E45" si="9">SUM(D46:D52)</f>
        <v>0</v>
      </c>
      <c r="E45" s="23">
        <f t="shared" si="9"/>
        <v>0</v>
      </c>
      <c r="F45" s="16">
        <f>SUM(C45:E45)</f>
        <v>0</v>
      </c>
      <c r="G45" s="58"/>
    </row>
    <row r="46" spans="2:8" ht="17.25" customHeight="1" x14ac:dyDescent="0.25">
      <c r="B46" s="26" t="s">
        <v>44</v>
      </c>
      <c r="C46" s="15">
        <v>0</v>
      </c>
      <c r="D46" s="15">
        <v>0</v>
      </c>
      <c r="E46" s="15">
        <v>0</v>
      </c>
      <c r="F46" s="16">
        <f>SUM(C46:E46)</f>
        <v>0</v>
      </c>
      <c r="G46" s="57"/>
    </row>
    <row r="47" spans="2:8" ht="17.25" customHeight="1" x14ac:dyDescent="0.25">
      <c r="B47" s="13" t="s">
        <v>45</v>
      </c>
      <c r="C47" s="15">
        <v>0</v>
      </c>
      <c r="D47" s="15">
        <v>0</v>
      </c>
      <c r="E47" s="15">
        <v>0</v>
      </c>
      <c r="F47" s="16">
        <f t="shared" ref="F47:F52" si="10">SUM(C47:E47)</f>
        <v>0</v>
      </c>
      <c r="G47" s="57"/>
    </row>
    <row r="48" spans="2:8" ht="17.25" customHeight="1" x14ac:dyDescent="0.25">
      <c r="B48" s="13" t="s">
        <v>46</v>
      </c>
      <c r="C48" s="15">
        <v>0</v>
      </c>
      <c r="D48" s="15">
        <v>0</v>
      </c>
      <c r="E48" s="15">
        <v>0</v>
      </c>
      <c r="F48" s="16">
        <f t="shared" si="10"/>
        <v>0</v>
      </c>
      <c r="G48" s="57"/>
    </row>
    <row r="49" spans="2:9" ht="17.25" customHeight="1" x14ac:dyDescent="0.25">
      <c r="B49" s="13" t="s">
        <v>47</v>
      </c>
      <c r="C49" s="15">
        <v>0</v>
      </c>
      <c r="D49" s="15">
        <v>0</v>
      </c>
      <c r="E49" s="15">
        <v>0</v>
      </c>
      <c r="F49" s="16">
        <f t="shared" si="10"/>
        <v>0</v>
      </c>
      <c r="G49" s="57"/>
    </row>
    <row r="50" spans="2:9" ht="17.25" customHeight="1" x14ac:dyDescent="0.25">
      <c r="B50" s="13" t="s">
        <v>48</v>
      </c>
      <c r="C50" s="15">
        <v>0</v>
      </c>
      <c r="D50" s="15">
        <v>0</v>
      </c>
      <c r="E50" s="15">
        <v>0</v>
      </c>
      <c r="F50" s="16">
        <f t="shared" si="10"/>
        <v>0</v>
      </c>
      <c r="G50" s="57"/>
    </row>
    <row r="51" spans="2:9" ht="17.25" customHeight="1" x14ac:dyDescent="0.25">
      <c r="B51" s="13" t="s">
        <v>49</v>
      </c>
      <c r="C51" s="15">
        <v>0</v>
      </c>
      <c r="D51" s="15">
        <v>0</v>
      </c>
      <c r="E51" s="15">
        <v>0</v>
      </c>
      <c r="F51" s="16">
        <f t="shared" si="10"/>
        <v>0</v>
      </c>
      <c r="G51" s="57"/>
    </row>
    <row r="52" spans="2:9" ht="17.25" customHeight="1" x14ac:dyDescent="0.25">
      <c r="B52" s="27" t="s">
        <v>50</v>
      </c>
      <c r="C52" s="28">
        <v>0</v>
      </c>
      <c r="D52" s="28">
        <v>0</v>
      </c>
      <c r="E52" s="28">
        <v>0</v>
      </c>
      <c r="F52" s="29">
        <f t="shared" si="10"/>
        <v>0</v>
      </c>
      <c r="G52" s="57"/>
    </row>
    <row r="53" spans="2:9" s="12" customFormat="1" ht="17.25" customHeight="1" x14ac:dyDescent="0.25">
      <c r="B53" s="8" t="s">
        <v>51</v>
      </c>
      <c r="C53" s="30">
        <f t="shared" ref="C53:E53" si="11">SUM(C54:C64)</f>
        <v>0</v>
      </c>
      <c r="D53" s="23">
        <f t="shared" si="11"/>
        <v>0</v>
      </c>
      <c r="E53" s="85">
        <f t="shared" si="11"/>
        <v>0</v>
      </c>
      <c r="F53" s="23">
        <f>SUM(C53:E53)</f>
        <v>0</v>
      </c>
      <c r="G53" s="55"/>
      <c r="H53"/>
      <c r="I53"/>
    </row>
    <row r="54" spans="2:9" ht="17.25" customHeight="1" x14ac:dyDescent="0.25">
      <c r="B54" s="24" t="s">
        <v>52</v>
      </c>
      <c r="C54" s="15">
        <v>0</v>
      </c>
      <c r="D54" s="15">
        <v>0</v>
      </c>
      <c r="E54" s="15">
        <v>0</v>
      </c>
      <c r="F54" s="16">
        <f>SUM(C54:E54)</f>
        <v>0</v>
      </c>
      <c r="G54" s="56"/>
    </row>
    <row r="55" spans="2:9" ht="17.25" customHeight="1" x14ac:dyDescent="0.25">
      <c r="B55" s="24" t="s">
        <v>53</v>
      </c>
      <c r="C55" s="15">
        <v>0</v>
      </c>
      <c r="D55" s="15">
        <v>0</v>
      </c>
      <c r="E55" s="15">
        <v>0</v>
      </c>
      <c r="F55" s="16">
        <f t="shared" ref="F55:F80" si="12">SUM(C55:E55)</f>
        <v>0</v>
      </c>
      <c r="G55" s="56"/>
    </row>
    <row r="56" spans="2:9" ht="17.25" customHeight="1" x14ac:dyDescent="0.25">
      <c r="B56" s="13" t="s">
        <v>54</v>
      </c>
      <c r="C56" s="15">
        <v>0</v>
      </c>
      <c r="D56" s="15">
        <v>0</v>
      </c>
      <c r="E56" s="15">
        <v>0</v>
      </c>
      <c r="F56" s="16">
        <f t="shared" si="12"/>
        <v>0</v>
      </c>
      <c r="G56" s="56"/>
    </row>
    <row r="57" spans="2:9" ht="17.25" customHeight="1" x14ac:dyDescent="0.25">
      <c r="B57" s="13" t="s">
        <v>55</v>
      </c>
      <c r="C57" s="15">
        <v>0</v>
      </c>
      <c r="D57" s="15">
        <v>0</v>
      </c>
      <c r="E57" s="15">
        <v>0</v>
      </c>
      <c r="F57" s="16">
        <f t="shared" si="12"/>
        <v>0</v>
      </c>
      <c r="G57" s="56"/>
    </row>
    <row r="58" spans="2:9" ht="17.25" customHeight="1" x14ac:dyDescent="0.25">
      <c r="B58" s="24" t="s">
        <v>56</v>
      </c>
      <c r="C58" s="15">
        <v>0</v>
      </c>
      <c r="D58" s="15">
        <v>0</v>
      </c>
      <c r="E58" s="15">
        <v>0</v>
      </c>
      <c r="F58" s="16">
        <f t="shared" si="12"/>
        <v>0</v>
      </c>
      <c r="G58" s="56"/>
    </row>
    <row r="59" spans="2:9" ht="17.25" customHeight="1" x14ac:dyDescent="0.25">
      <c r="B59" s="24" t="s">
        <v>57</v>
      </c>
      <c r="C59" s="15">
        <v>0</v>
      </c>
      <c r="D59" s="15">
        <v>0</v>
      </c>
      <c r="E59" s="15">
        <v>0</v>
      </c>
      <c r="F59" s="16">
        <f t="shared" si="12"/>
        <v>0</v>
      </c>
      <c r="G59" s="56"/>
    </row>
    <row r="60" spans="2:9" ht="17.25" customHeight="1" x14ac:dyDescent="0.25">
      <c r="B60" s="24" t="s">
        <v>58</v>
      </c>
      <c r="C60" s="15">
        <v>0</v>
      </c>
      <c r="D60" s="15">
        <v>0</v>
      </c>
      <c r="E60" s="15">
        <v>0</v>
      </c>
      <c r="F60" s="16">
        <f t="shared" si="12"/>
        <v>0</v>
      </c>
      <c r="G60" s="56"/>
    </row>
    <row r="61" spans="2:9" ht="17.25" customHeight="1" x14ac:dyDescent="0.25">
      <c r="B61" s="24" t="s">
        <v>59</v>
      </c>
      <c r="C61" s="15">
        <v>0</v>
      </c>
      <c r="D61" s="15">
        <v>0</v>
      </c>
      <c r="E61" s="15">
        <v>0</v>
      </c>
      <c r="F61" s="16">
        <f t="shared" si="12"/>
        <v>0</v>
      </c>
      <c r="G61" s="56"/>
    </row>
    <row r="62" spans="2:9" ht="17.25" customHeight="1" x14ac:dyDescent="0.25">
      <c r="B62" s="13" t="s">
        <v>60</v>
      </c>
      <c r="C62" s="15">
        <v>0</v>
      </c>
      <c r="D62" s="15">
        <v>0</v>
      </c>
      <c r="E62" s="15">
        <v>0</v>
      </c>
      <c r="F62" s="16">
        <f t="shared" si="12"/>
        <v>0</v>
      </c>
      <c r="G62" s="56"/>
    </row>
    <row r="63" spans="2:9" ht="17.25" customHeight="1" x14ac:dyDescent="0.25">
      <c r="B63" s="24" t="s">
        <v>61</v>
      </c>
      <c r="C63" s="15">
        <v>0</v>
      </c>
      <c r="D63" s="15">
        <v>0</v>
      </c>
      <c r="E63" s="15">
        <v>0</v>
      </c>
      <c r="F63" s="16">
        <f t="shared" si="12"/>
        <v>0</v>
      </c>
      <c r="G63" s="56"/>
    </row>
    <row r="64" spans="2:9" ht="17.25" customHeight="1" x14ac:dyDescent="0.25">
      <c r="B64" s="13" t="s">
        <v>62</v>
      </c>
      <c r="C64" s="22">
        <v>0</v>
      </c>
      <c r="D64" s="22">
        <v>0</v>
      </c>
      <c r="E64" s="22">
        <v>0</v>
      </c>
      <c r="F64" s="16">
        <f t="shared" si="12"/>
        <v>0</v>
      </c>
      <c r="G64" s="56"/>
    </row>
    <row r="65" spans="2:7" ht="17.25" customHeight="1" x14ac:dyDescent="0.25">
      <c r="B65" s="18" t="s">
        <v>63</v>
      </c>
      <c r="C65" s="23">
        <f>SUM(C66:C69)</f>
        <v>0</v>
      </c>
      <c r="D65" s="23">
        <f>SUM(D66:D69)</f>
        <v>0</v>
      </c>
      <c r="E65" s="23">
        <v>0</v>
      </c>
      <c r="F65" s="23">
        <f>SUM(C65:E65)</f>
        <v>0</v>
      </c>
      <c r="G65" s="58"/>
    </row>
    <row r="66" spans="2:7" ht="17.25" customHeight="1" x14ac:dyDescent="0.25">
      <c r="B66" s="13" t="s">
        <v>64</v>
      </c>
      <c r="C66" s="15">
        <v>0</v>
      </c>
      <c r="D66" s="15">
        <v>0</v>
      </c>
      <c r="E66" s="15">
        <v>0</v>
      </c>
      <c r="F66" s="16">
        <f t="shared" si="12"/>
        <v>0</v>
      </c>
      <c r="G66" s="56"/>
    </row>
    <row r="67" spans="2:7" ht="17.25" customHeight="1" x14ac:dyDescent="0.25">
      <c r="B67" s="24" t="s">
        <v>65</v>
      </c>
      <c r="C67" s="15">
        <v>0</v>
      </c>
      <c r="D67" s="15">
        <v>0</v>
      </c>
      <c r="E67" s="15">
        <v>0</v>
      </c>
      <c r="F67" s="16">
        <f t="shared" si="12"/>
        <v>0</v>
      </c>
      <c r="G67" s="56"/>
    </row>
    <row r="68" spans="2:7" ht="17.25" customHeight="1" x14ac:dyDescent="0.25">
      <c r="B68" s="13" t="s">
        <v>66</v>
      </c>
      <c r="C68" s="15">
        <v>0</v>
      </c>
      <c r="D68" s="15">
        <v>0</v>
      </c>
      <c r="E68" s="15">
        <v>0</v>
      </c>
      <c r="F68" s="16">
        <f t="shared" si="12"/>
        <v>0</v>
      </c>
      <c r="G68" s="56"/>
    </row>
    <row r="69" spans="2:7" ht="17.25" customHeight="1" x14ac:dyDescent="0.25">
      <c r="B69" s="13" t="s">
        <v>67</v>
      </c>
      <c r="C69" s="15">
        <v>0</v>
      </c>
      <c r="D69" s="15">
        <v>0</v>
      </c>
      <c r="E69" s="15">
        <v>0</v>
      </c>
      <c r="F69" s="16">
        <f t="shared" si="12"/>
        <v>0</v>
      </c>
      <c r="G69" s="56"/>
    </row>
    <row r="70" spans="2:7" ht="17.25" customHeight="1" x14ac:dyDescent="0.25">
      <c r="B70" s="31" t="s">
        <v>68</v>
      </c>
      <c r="C70" s="32">
        <f>SUM(C71:C75)</f>
        <v>0</v>
      </c>
      <c r="D70" s="23">
        <f>SUM(D71:D75)</f>
        <v>0</v>
      </c>
      <c r="E70" s="23">
        <v>0</v>
      </c>
      <c r="F70" s="23">
        <f>SUM(C70:E70)</f>
        <v>0</v>
      </c>
      <c r="G70" s="58"/>
    </row>
    <row r="71" spans="2:7" ht="17.25" customHeight="1" x14ac:dyDescent="0.25">
      <c r="B71" s="13" t="s">
        <v>69</v>
      </c>
      <c r="C71" s="15">
        <v>0</v>
      </c>
      <c r="D71" s="15">
        <v>0</v>
      </c>
      <c r="E71" s="15">
        <v>0</v>
      </c>
      <c r="F71" s="16">
        <f t="shared" si="12"/>
        <v>0</v>
      </c>
      <c r="G71" s="56"/>
    </row>
    <row r="72" spans="2:7" ht="17.25" customHeight="1" x14ac:dyDescent="0.25">
      <c r="B72" s="13" t="s">
        <v>70</v>
      </c>
      <c r="C72" s="15">
        <v>0</v>
      </c>
      <c r="D72" s="15">
        <v>0</v>
      </c>
      <c r="E72" s="15">
        <v>0</v>
      </c>
      <c r="F72" s="16">
        <f t="shared" si="12"/>
        <v>0</v>
      </c>
      <c r="G72" s="56"/>
    </row>
    <row r="73" spans="2:7" ht="17.25" customHeight="1" x14ac:dyDescent="0.25">
      <c r="B73" s="13" t="s">
        <v>71</v>
      </c>
      <c r="C73" s="15">
        <v>0</v>
      </c>
      <c r="D73" s="15">
        <v>0</v>
      </c>
      <c r="E73" s="15">
        <v>0</v>
      </c>
      <c r="F73" s="16">
        <f t="shared" si="12"/>
        <v>0</v>
      </c>
      <c r="G73" s="56"/>
    </row>
    <row r="74" spans="2:7" ht="17.25" customHeight="1" x14ac:dyDescent="0.25">
      <c r="B74" s="13" t="s">
        <v>72</v>
      </c>
      <c r="C74" s="15">
        <v>0</v>
      </c>
      <c r="D74" s="15">
        <v>0</v>
      </c>
      <c r="E74" s="15">
        <v>0</v>
      </c>
      <c r="F74" s="16">
        <f t="shared" si="12"/>
        <v>0</v>
      </c>
      <c r="G74" s="56"/>
    </row>
    <row r="75" spans="2:7" ht="17.25" customHeight="1" x14ac:dyDescent="0.25">
      <c r="B75" s="13" t="s">
        <v>73</v>
      </c>
      <c r="C75" s="15">
        <v>0</v>
      </c>
      <c r="D75" s="15">
        <v>0</v>
      </c>
      <c r="E75" s="15">
        <v>0</v>
      </c>
      <c r="F75" s="16">
        <f t="shared" si="12"/>
        <v>0</v>
      </c>
      <c r="G75" s="56"/>
    </row>
    <row r="76" spans="2:7" ht="17.25" customHeight="1" x14ac:dyDescent="0.25">
      <c r="B76" s="18" t="s">
        <v>74</v>
      </c>
      <c r="C76" s="23">
        <f>SUM(C77:C80)</f>
        <v>0</v>
      </c>
      <c r="D76" s="23">
        <f>SUM(D77:D80)</f>
        <v>0</v>
      </c>
      <c r="E76" s="23">
        <v>0</v>
      </c>
      <c r="F76" s="23">
        <f>SUM(C76:E76)</f>
        <v>0</v>
      </c>
      <c r="G76" s="58"/>
    </row>
    <row r="77" spans="2:7" ht="17.25" customHeight="1" x14ac:dyDescent="0.25">
      <c r="B77" s="13" t="s">
        <v>75</v>
      </c>
      <c r="C77" s="15">
        <v>0</v>
      </c>
      <c r="D77" s="15">
        <v>0</v>
      </c>
      <c r="E77" s="15">
        <v>0</v>
      </c>
      <c r="F77" s="16">
        <f t="shared" si="12"/>
        <v>0</v>
      </c>
      <c r="G77" s="57"/>
    </row>
    <row r="78" spans="2:7" ht="17.25" customHeight="1" x14ac:dyDescent="0.25">
      <c r="B78" s="13" t="s">
        <v>76</v>
      </c>
      <c r="C78" s="15">
        <v>0</v>
      </c>
      <c r="D78" s="15">
        <v>0</v>
      </c>
      <c r="E78" s="15">
        <v>0</v>
      </c>
      <c r="F78" s="16">
        <f t="shared" si="12"/>
        <v>0</v>
      </c>
      <c r="G78" s="57"/>
    </row>
    <row r="79" spans="2:7" ht="17.25" customHeight="1" x14ac:dyDescent="0.25">
      <c r="B79" s="13" t="s">
        <v>77</v>
      </c>
      <c r="C79" s="15">
        <v>0</v>
      </c>
      <c r="D79" s="15">
        <v>0</v>
      </c>
      <c r="E79" s="15">
        <v>0</v>
      </c>
      <c r="F79" s="16">
        <f t="shared" si="12"/>
        <v>0</v>
      </c>
      <c r="G79" s="57"/>
    </row>
    <row r="80" spans="2:7" ht="17.25" customHeight="1" x14ac:dyDescent="0.25">
      <c r="B80" s="13" t="s">
        <v>78</v>
      </c>
      <c r="C80" s="15">
        <v>0</v>
      </c>
      <c r="D80" s="15">
        <v>0</v>
      </c>
      <c r="E80" s="15">
        <v>0</v>
      </c>
      <c r="F80" s="16">
        <f t="shared" si="12"/>
        <v>0</v>
      </c>
      <c r="G80" s="57"/>
    </row>
    <row r="81" spans="2:8" ht="17.25" customHeight="1" x14ac:dyDescent="0.25">
      <c r="B81" s="33" t="s">
        <v>79</v>
      </c>
      <c r="C81" s="67">
        <f>C53+C35+C25+C15+C9</f>
        <v>5196527.87</v>
      </c>
      <c r="D81" s="67">
        <f>D53+D35+D25+D15+D9</f>
        <v>7304359.4200000009</v>
      </c>
      <c r="E81" s="67">
        <f t="shared" ref="E81" si="13">+E53+E35+E25+E15+E9</f>
        <v>8092136.5900000008</v>
      </c>
      <c r="F81" s="68">
        <f>F53+F35+F25+F15+F9+F65+F70+F76</f>
        <v>20593023.880000003</v>
      </c>
      <c r="G81" s="59"/>
    </row>
    <row r="82" spans="2:8" ht="7.5" customHeight="1" x14ac:dyDescent="0.25">
      <c r="B82" s="78" t="s">
        <v>80</v>
      </c>
      <c r="C82" s="79"/>
      <c r="D82" s="79"/>
      <c r="E82" s="79"/>
      <c r="F82" s="80"/>
      <c r="G82" s="60"/>
    </row>
    <row r="83" spans="2:8" s="12" customFormat="1" ht="17.25" customHeight="1" x14ac:dyDescent="0.25">
      <c r="B83" s="81"/>
      <c r="C83" s="82"/>
      <c r="D83" s="82"/>
      <c r="E83" s="82"/>
      <c r="F83" s="83"/>
      <c r="G83" s="60"/>
    </row>
    <row r="84" spans="2:8" s="12" customFormat="1" ht="17.25" customHeight="1" x14ac:dyDescent="0.25">
      <c r="B84" s="8" t="s">
        <v>81</v>
      </c>
      <c r="C84" s="35">
        <f>SUM(C85:C86)</f>
        <v>0</v>
      </c>
      <c r="D84" s="35">
        <f>SUM(D85:D86)</f>
        <v>0</v>
      </c>
      <c r="E84" s="35">
        <f t="shared" ref="E84" si="14">SUM(E85)</f>
        <v>0</v>
      </c>
      <c r="F84" s="49">
        <f t="shared" ref="F84:F91" si="15">SUM(C84:C84)</f>
        <v>0</v>
      </c>
      <c r="G84" s="61"/>
    </row>
    <row r="85" spans="2:8" ht="17.25" customHeight="1" x14ac:dyDescent="0.25">
      <c r="B85" s="24" t="s">
        <v>82</v>
      </c>
      <c r="C85" s="37">
        <v>0</v>
      </c>
      <c r="D85" s="37">
        <v>0</v>
      </c>
      <c r="E85" s="37">
        <v>0</v>
      </c>
      <c r="F85" s="16">
        <f t="shared" si="15"/>
        <v>0</v>
      </c>
      <c r="G85" s="57"/>
    </row>
    <row r="86" spans="2:8" ht="17.25" customHeight="1" x14ac:dyDescent="0.25">
      <c r="B86" s="13" t="s">
        <v>83</v>
      </c>
      <c r="C86" s="38">
        <v>0</v>
      </c>
      <c r="D86" s="38">
        <v>0</v>
      </c>
      <c r="E86" s="37">
        <v>0</v>
      </c>
      <c r="F86" s="16">
        <f t="shared" si="15"/>
        <v>0</v>
      </c>
      <c r="G86" s="57"/>
    </row>
    <row r="87" spans="2:8" s="12" customFormat="1" ht="17.25" customHeight="1" x14ac:dyDescent="0.25">
      <c r="B87" s="18" t="s">
        <v>84</v>
      </c>
      <c r="C87" s="39">
        <f>SUM(C88:C89)</f>
        <v>0</v>
      </c>
      <c r="D87" s="39">
        <f>SUM(D88:D89)</f>
        <v>0</v>
      </c>
      <c r="E87" s="39">
        <f t="shared" ref="E87" si="16">SUM(E88)</f>
        <v>0</v>
      </c>
      <c r="F87" s="50">
        <f t="shared" si="15"/>
        <v>0</v>
      </c>
      <c r="G87" s="61"/>
    </row>
    <row r="88" spans="2:8" ht="17.25" customHeight="1" x14ac:dyDescent="0.25">
      <c r="B88" s="24" t="s">
        <v>85</v>
      </c>
      <c r="C88" s="37">
        <v>0</v>
      </c>
      <c r="D88" s="37">
        <v>0</v>
      </c>
      <c r="E88" s="37">
        <v>0</v>
      </c>
      <c r="F88" s="16">
        <f t="shared" si="15"/>
        <v>0</v>
      </c>
      <c r="G88" s="57"/>
    </row>
    <row r="89" spans="2:8" ht="17.25" customHeight="1" x14ac:dyDescent="0.25">
      <c r="B89" s="24" t="s">
        <v>86</v>
      </c>
      <c r="C89" s="37">
        <v>0</v>
      </c>
      <c r="D89" s="37">
        <v>0</v>
      </c>
      <c r="E89" s="37">
        <v>0</v>
      </c>
      <c r="F89" s="16">
        <f t="shared" si="15"/>
        <v>0</v>
      </c>
      <c r="G89" s="57"/>
    </row>
    <row r="90" spans="2:8" ht="17.25" customHeight="1" x14ac:dyDescent="0.25">
      <c r="B90" s="18" t="s">
        <v>87</v>
      </c>
      <c r="C90" s="39">
        <f t="shared" ref="C90:D90" si="17">SUM(C91)</f>
        <v>0</v>
      </c>
      <c r="D90" s="39">
        <f t="shared" si="17"/>
        <v>0</v>
      </c>
      <c r="E90" s="39">
        <f t="shared" ref="E90" si="18">SUM(E91)</f>
        <v>0</v>
      </c>
      <c r="F90" s="50">
        <f t="shared" si="15"/>
        <v>0</v>
      </c>
      <c r="G90" s="61"/>
    </row>
    <row r="91" spans="2:8" ht="17.25" customHeight="1" x14ac:dyDescent="0.25">
      <c r="B91" s="40" t="s">
        <v>88</v>
      </c>
      <c r="C91" s="41">
        <v>0</v>
      </c>
      <c r="D91" s="41">
        <v>0</v>
      </c>
      <c r="E91" s="41">
        <v>0</v>
      </c>
      <c r="F91" s="29">
        <f t="shared" si="15"/>
        <v>0</v>
      </c>
      <c r="G91" s="57"/>
    </row>
    <row r="92" spans="2:8" ht="18" customHeight="1" x14ac:dyDescent="0.25">
      <c r="B92" s="33" t="s">
        <v>89</v>
      </c>
      <c r="C92" s="34">
        <f>SUM(C84:C91)</f>
        <v>0</v>
      </c>
      <c r="D92" s="34">
        <f>SUM(D84:D91)</f>
        <v>0</v>
      </c>
      <c r="E92" s="34"/>
      <c r="F92" s="34">
        <f>SUM(F84:F91)</f>
        <v>0</v>
      </c>
      <c r="G92" s="62"/>
    </row>
    <row r="93" spans="2:8" ht="9" customHeight="1" x14ac:dyDescent="0.25">
      <c r="B93" s="42"/>
      <c r="C93" s="43"/>
      <c r="D93" s="43"/>
      <c r="E93" s="43"/>
      <c r="F93" s="44"/>
    </row>
    <row r="94" spans="2:8" ht="18" customHeight="1" x14ac:dyDescent="0.25">
      <c r="B94" s="45" t="s">
        <v>90</v>
      </c>
      <c r="C94" s="65">
        <f>C81+C92</f>
        <v>5196527.87</v>
      </c>
      <c r="D94" s="65">
        <f>D81+D92</f>
        <v>7304359.4200000009</v>
      </c>
      <c r="E94" s="65">
        <f>E81+E92</f>
        <v>8092136.5900000008</v>
      </c>
      <c r="F94" s="66">
        <f>+F81+F92</f>
        <v>20593023.880000003</v>
      </c>
      <c r="G94" s="63"/>
      <c r="H94" s="46"/>
    </row>
    <row r="95" spans="2:8" x14ac:dyDescent="0.25">
      <c r="B95" t="s">
        <v>91</v>
      </c>
      <c r="C95" s="1"/>
      <c r="D95" s="1"/>
      <c r="E95" s="1"/>
      <c r="H95" s="17"/>
    </row>
    <row r="96" spans="2:8" x14ac:dyDescent="0.25">
      <c r="C96" s="17"/>
      <c r="D96" s="17"/>
      <c r="E96" s="17"/>
      <c r="F96" s="47"/>
    </row>
    <row r="97" spans="2:7" x14ac:dyDescent="0.25">
      <c r="C97" s="17"/>
      <c r="D97" s="17"/>
      <c r="E97" s="17"/>
      <c r="F97" s="48"/>
    </row>
    <row r="98" spans="2:7" x14ac:dyDescent="0.25">
      <c r="C98" s="17"/>
      <c r="D98" s="17"/>
      <c r="E98" s="17"/>
      <c r="F98" s="48"/>
    </row>
    <row r="99" spans="2:7" x14ac:dyDescent="0.25">
      <c r="C99" s="17"/>
      <c r="D99" s="17"/>
      <c r="E99" s="17"/>
      <c r="F99" s="64"/>
    </row>
    <row r="101" spans="2:7" x14ac:dyDescent="0.25">
      <c r="B101" s="12" t="s">
        <v>98</v>
      </c>
      <c r="C101" s="84" t="s">
        <v>95</v>
      </c>
      <c r="D101" s="84"/>
      <c r="E101" s="84"/>
      <c r="F101" s="84"/>
    </row>
    <row r="102" spans="2:7" x14ac:dyDescent="0.25">
      <c r="B102" t="s">
        <v>96</v>
      </c>
      <c r="C102" s="77" t="s">
        <v>92</v>
      </c>
      <c r="D102" s="77"/>
      <c r="E102" s="77"/>
      <c r="F102" s="77"/>
      <c r="G102" s="61"/>
    </row>
    <row r="109" spans="2:7" x14ac:dyDescent="0.25">
      <c r="B109" s="72" t="s">
        <v>94</v>
      </c>
      <c r="C109" s="72"/>
      <c r="D109" s="72"/>
      <c r="E109" s="72"/>
      <c r="F109" s="72"/>
    </row>
    <row r="110" spans="2:7" x14ac:dyDescent="0.25">
      <c r="B110" s="73" t="s">
        <v>93</v>
      </c>
      <c r="C110" s="73"/>
      <c r="D110" s="73"/>
      <c r="E110" s="73"/>
      <c r="F110" s="73"/>
    </row>
  </sheetData>
  <mergeCells count="10">
    <mergeCell ref="B109:F109"/>
    <mergeCell ref="B110:F110"/>
    <mergeCell ref="B1:F1"/>
    <mergeCell ref="B2:F2"/>
    <mergeCell ref="B3:F3"/>
    <mergeCell ref="B4:F4"/>
    <mergeCell ref="B5:C5"/>
    <mergeCell ref="B82:F83"/>
    <mergeCell ref="C101:F101"/>
    <mergeCell ref="C102:F102"/>
  </mergeCells>
  <printOptions horizontalCentered="1"/>
  <pageMargins left="0" right="0" top="0.35433070866141736" bottom="3.937007874015748E-2" header="0.11811023622047245" footer="3.937007874015748E-2"/>
  <pageSetup scale="75" orientation="portrait" r:id="rId1"/>
  <rowBreaks count="1" manualBreakCount="1">
    <brk id="5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Angel Alberto Sanchez Gonzalez</cp:lastModifiedBy>
  <cp:lastPrinted>2026-02-02T13:54:06Z</cp:lastPrinted>
  <dcterms:created xsi:type="dcterms:W3CDTF">2023-07-04T20:33:25Z</dcterms:created>
  <dcterms:modified xsi:type="dcterms:W3CDTF">2026-04-07T19:08:01Z</dcterms:modified>
</cp:coreProperties>
</file>