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montesdeoca\OneDrive - Organismo Dominicano de Acreditación (ODAC)\Escritorio\"/>
    </mc:Choice>
  </mc:AlternateContent>
  <xr:revisionPtr revIDLastSave="0" documentId="13_ncr:1_{81C1CA5F-2AD5-4F59-A766-40F0BD0D0FD3}" xr6:coauthVersionLast="47" xr6:coauthVersionMax="47" xr10:uidLastSave="{00000000-0000-0000-0000-000000000000}"/>
  <bookViews>
    <workbookView xWindow="-120" yWindow="-120" windowWidth="20730" windowHeight="11040" xr2:uid="{4338FEAE-DB8E-4C02-BE6D-DDC1311F061E}"/>
  </bookViews>
  <sheets>
    <sheet name="Hoja1" sheetId="1" r:id="rId1"/>
    <sheet name="Hoja2"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2" l="1"/>
  <c r="E5" i="2"/>
  <c r="D5" i="2"/>
  <c r="B5" i="2"/>
  <c r="I29" i="1"/>
  <c r="J29" i="1"/>
  <c r="J30" i="1"/>
  <c r="I30" i="1"/>
  <c r="I25" i="1"/>
  <c r="C14" i="1"/>
  <c r="C15" i="1"/>
</calcChain>
</file>

<file path=xl/sharedStrings.xml><?xml version="1.0" encoding="utf-8"?>
<sst xmlns="http://schemas.openxmlformats.org/spreadsheetml/2006/main" count="74" uniqueCount="74">
  <si>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</si>
  <si>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</si>
  <si>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</si>
  <si>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</si>
  <si>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</si>
  <si>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</si>
  <si>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</si>
  <si>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</si>
  <si>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</si>
  <si>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</si>
  <si>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</si>
  <si>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</si>
  <si>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</si>
  <si>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</si>
  <si>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</si>
  <si>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</si>
  <si>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</si>
  <si>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</si>
  <si>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</si>
  <si>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</si>
  <si>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</si>
  <si>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</si>
  <si>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</si>
  <si>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</si>
  <si>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</si>
  <si>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</si>
  <si>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</si>
  <si>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</si>
  <si>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</si>
  <si>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</si>
  <si>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</si>
  <si>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</si>
  <si>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</si>
  <si>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</si>
  <si>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</si>
  <si>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</si>
  <si>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</si>
  <si>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</si>
  <si>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</si>
  <si>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</si>
  <si>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</si>
  <si>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Lineamientos para la Ejecución Presupuestaria 2019 del Gobierno General Nacional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</si>
  <si>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</si>
  <si>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</si>
  <si>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</si>
  <si>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</si>
  <si>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</si>
  <si>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</si>
  <si>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</si>
  <si>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</si>
  <si>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</si>
  <si>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Ser el Organismo Nacional de Acreditación, con reconocimiento de la competencia técnica, a nivel nacional, regional e internacional. </t>
  </si>
  <si>
    <t>5172 - Organismo Dominicano de Acreditación</t>
  </si>
  <si>
    <t>01 - Organismo Dominicano de Acreditación</t>
  </si>
  <si>
    <t>0001 - Organismo Dominicano de Acreditación</t>
  </si>
  <si>
    <t>3.5.2</t>
  </si>
  <si>
    <t>Estructura productiva nacional y consumidores</t>
  </si>
  <si>
    <t>Evaluar y otorgar la Acreditación de los Organismos de Evaluacion de la Conformidad (OECs). La acreditación es el reconocimiento formal de la competencia tecnica que avala que un Organismo de Evaluación de la Conformidad, cumple con los requerimientos de la Norma Internacional que lo rige para prestar servicios de evaluación de la Conformidad.</t>
  </si>
  <si>
    <t>Servicios de acreditación a los Organismos Evaluadores de la Conformidad de bienes productos y servicios del Sector Productivo</t>
  </si>
  <si>
    <t>Crear la infraestructura (física e institucional) de normalización, metrología, reglamentación técnica y acreditación, que garantice el cumplimiento de los requisitos de los mercados globales y un compromiso con la excelencia.</t>
  </si>
  <si>
    <t xml:space="preserve">Respaldar la competencia técnica y credibilidad de las entidades acreditadas, para garantizar la confianza en el Sistema Dominicano para la Calidad;(SIDOCAL),además, asegurar que los servicios ofrecidos por los entes acreditados, mantengan la calidad bajo la cual fue reconocida la competencia técnica, así como promover y estimular la cooperación entre elloa. </t>
  </si>
  <si>
    <t>11- Acreditación de los Organismos Evaluadores de la Conformidad</t>
  </si>
  <si>
    <t>Consiste en desarrollar las acciones inherentes al reconocimiento formal y evaluación de las competencias técnicas de los organismos de evaluación de la conformidad en la República Dominicana y otorgarles la acreditación según las normativas internacionales.</t>
  </si>
  <si>
    <t>6259-Servicios de acreditación, a los organismos evaluadores de la conformidad de bienes, productos y servicios del sector productivo</t>
  </si>
  <si>
    <t>N/A</t>
  </si>
  <si>
    <t>Cantidad de acreditaciones otorgadas</t>
  </si>
  <si>
    <t>Fortalecimiento de la capacidad competitiva de las entidades públicas y privadas que se dedican a la evaluación de la conformidad, mediante el cumplimiento de los requisitos de los estándares de calidad y seguridad exigidos en los mercados internacionales, impactando positivamente en el aumento de la calidad y las exportaciones de los productos y servicios dominicanos en los diferentes mercados, a través de la reducción de las barreras comerciales.</t>
  </si>
  <si>
    <t>Programado</t>
  </si>
  <si>
    <t>Ejecutado</t>
  </si>
  <si>
    <t>Informe de Evaluación Anual de las Metas Físicas-Financieras 2025</t>
  </si>
  <si>
    <t xml:space="preserve"> Programación Anual</t>
  </si>
  <si>
    <t>Ejecución Anual</t>
  </si>
  <si>
    <t xml:space="preserve">Duante el año 2025 se realizó la emisión y entrega formal de cuatro (4) Certificados de Acreditación al Laboratorio AGQ ACPE dominicana, conforme a la norma NORDOM ISO/IEC 17025:2017 para la actividad de ensayo con el Alcance Técnico de Acreditación No. 018/LE-008, al Laboratorio ADME Calibration, S.R.L., conforme a la norma NORDOM ISO/IEC 17025:2017 para la actividad de calibración de acuerdo con el Alcance Técnico de Acreditación No. 021/LC-005, al Clúster del Aguacate Dominicano en Cambita, conforme a la norma NORDOM ISO/IEC 17065:2012 Evaluación de la Conformidad – requisitos para los organismos que certifican Productos, Procesos y Servicios para la actividad de certificación de productos de acuerdo con el Alcance Técnico de Acreditación No. 020/OCP-001 y Atlantic Caribbean Packaging Lab, S.R.L., conforme a la norma NORDOM ISO/ЛЕС 17025:2017 para la actividad de ensayo de acuerdo con el Alcance Técnico de Acreditación No. 016/LE-007.
De igual forma durante el año fueron recibidas siete (7) solicitudes de organismos evaluadores de la conformidad, dos (2) de ellas en el esquema de Laboratorios de Ensayos y Calibración mediante la Norma ISO/IEC 17025:2017, una (1) en el esquema de Organismos de Inspección mediante la Norma ISO/IEC:17020:2012,  una (1) inicial de inspección en la norma NORDOM ISO/IEC 17020:2012 "Evaluación de la conformidad: requisitos para el funcionamiento de diversos tipos de organismos que realizan inspecciones" y una (1) ampliación del alcance acreditado para muestreo en aguas para análisis microbiológicos) correspondiente al laboratorio de Atlantic Caribbean Packaging Lab, para el esquema de ensayo con relación a la norma NORDOM ISO/IEC 17025:2017,  ampliación de esquema del Laboratorio Agroempresarial Dominicano y TDP Dominicana.
En este periodo recibimos la evaluación correspondiente al periodo marzo 2024 - febrero 2025 de nuestra primera versión Carta Compromiso al Ciudadano, obteniendo un nivel de cumplimiento del 98%, como resultado de la excelencia en la calidad de los servicios comprometidos.
Fue realizada la firma de un acuerdo interinstitucional entre el Organismo Dominicano de Acreditación y la Universidad Autónoma de Santo Domingo, para acreditar laboratorios y formar especialistas de calidad.
De igual forma fueron realizadas las evaluaciones de seguimientos corresponden a los siguientes laboratorios InMetrology Laboratorio de Calibración, YEAL Calibraciones, Atlantic Caribbean Packaging Lab. y a los organismos de inspección de la División de Verificación de Volumen del Departamento de Metrología Legal del (INDOCAL), Instituto Nacional de Protección de los Derechos del Consumidor (Proconsumidor) y al Departamento de Inspección de la Dirección de Evaluación de la Conformidad de INDOCAL, Laboratorio Agroempresarial Dominicano, LAD y  TDP Dominicana.
En términos de innovación y modernización de los servicios, se registraron avances significativos en cuanto a la creación de una ventanilla única para que los usuarios puedan someter sus solicitudes de acreditación de forma digital, permitiendo una interacción fluida entre el solicitante y los Departamentos de Acreditación.
Fue celebrada la 34ª Asamblea General de la Cooperación Interamericana de Acreditación (IAAC) en la República Dominicana, con la representación de 26 países de América y el Caribe, lo que brindó al país un beneficio estratégico clave al fortalecer su infraestructura de calidad y posicionamiento internacional. Este importante evento, organizado por ODAC, lo ratifica como un referente regional en acreditación. </t>
  </si>
  <si>
    <t>Desvío financiero: En el T4, la ejecución presupuestaria fue de RD$36,834,000.43, superando en un 21.4% lo programado (RD$30,305,054.43). Esta diferencia se debe a los siguientes pagos no previstos:
1. Bono por logro de Indicadores (SISMAP) por un valor total de RD$3,721,750.00. Cabe destacar que la institución contaba con una disponibilidad presupuestaria inicial de RD$1,362,000.00 destinada a este fin.
2. Salario extraordinario: RD$3,964,000.00, mediante transferencia de fondos del Ministerio de Industria, Comercio y Mipymes, no contemplados originalmente.
3. Servicios de alimentación: RD$205,902.00.
Desvío Físico: Se alcanzó un cumplimiento del 50% logrando solo una de las tres acreditaciones programadas. Los motivos del incumplimiento fueron:
1. Expediente OI-006: Retraso en la convocatoria de la comisión debido a que el experto técnico no contaba con evidencia de ser proveedor del Estado.
2. Expediente LC-007: No lograda por causas imputables al OEC, al no completar el plan de acción correctiva tras las no conformidades detectadas.
Desvío Físico:
Mas (2) acreditaciones que no pudieron ser logradas debido a que el Organismo Evaluador de la Conformidad (OEC) no cumplió completo el Plan de Acción Correctiva (PAC) en el tiempo correspondiente y la misma debio ser reprogramada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</si>
</sst>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0"/>
      <name val="Calibri"/>
      <family val="2"/>
      <scheme val="minor"/>
    </font>
    <font>
      <i/>
      <sz val="11"/>
      <name val="Calibri"/>
      <family val="2"/>
      <scheme val="minor"/>
    </font>
    <font>
      <i/>
      <sz val="11"/>
      <color rgb="FF00000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165" fontId="16" fillId="0" borderId="34" xfId="0" applyNumberFormat="1" applyFont="1" applyBorder="1" applyAlignment="1" applyProtection="1">
      <alignment horizontal="center" vertical="center" wrapText="1" readingOrder="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4" fontId="0" fillId="0" borderId="0" xfId="0" applyNumberFormat="1"/>
    <xf numFmtId="43" fontId="0" fillId="0" borderId="0" xfId="1" applyFont="1"/>
    <xf numFmtId="4" fontId="25" fillId="0" borderId="0" xfId="0" applyNumberFormat="1" applyFont="1"/>
    <xf numFmtId="4" fontId="25" fillId="0" borderId="0" xfId="0" applyNumberFormat="1" applyFont="1" applyAlignment="1">
      <alignment vertical="center"/>
    </xf>
    <xf numFmtId="0" fontId="9" fillId="0" borderId="17" xfId="0" applyFont="1" applyBorder="1" applyAlignment="1" applyProtection="1">
      <alignment vertical="top"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18" fillId="0" borderId="0" xfId="0" applyFont="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4" fillId="0" borderId="0" xfId="0" applyFont="1" applyAlignment="1" applyProtection="1">
      <alignment horizontal="left" vertical="top" wrapText="1"/>
      <protection locked="0"/>
    </xf>
    <xf numFmtId="0" fontId="24" fillId="0" borderId="18" xfId="0" applyFont="1" applyBorder="1" applyAlignment="1" applyProtection="1">
      <alignment horizontal="left" vertical="top" wrapText="1"/>
      <protection locked="0"/>
    </xf>
    <xf numFmtId="0" fontId="21" fillId="9" borderId="0" xfId="0" applyFont="1" applyFill="1" applyAlignment="1" applyProtection="1">
      <alignment horizontal="left" vertical="top" wrapText="1"/>
      <protection locked="0"/>
    </xf>
    <xf numFmtId="0" fontId="21" fillId="9" borderId="18" xfId="0" applyFont="1" applyFill="1" applyBorder="1" applyAlignment="1" applyProtection="1">
      <alignment horizontal="left" vertical="top"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23"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1" fillId="0" borderId="0" xfId="0" applyFont="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10" fillId="6" borderId="22"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0" totalsRowShown="0" headerRowDxfId="14" dataDxfId="12" headerRowBorderDxfId="13" tableBorderDxfId="11" totalsRowBorderDxfId="10">
  <autoFilter ref="A28:J30"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IF(G29&gt;0,G29/E29,0)</calculatedColumnFormula>
    </tableColumn>
    <tableColumn id="8" xr3:uid="{CAB2F777-24BA-4EFC-82F9-153B93171D9B}"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1"/>
  <sheetViews>
    <sheetView tabSelected="1" view="pageBreakPreview" topLeftCell="A11" zoomScale="70" zoomScaleNormal="85" zoomScaleSheetLayoutView="70" workbookViewId="0">
      <selection activeCell="M18" sqref="M18"/>
    </sheetView>
  </sheetViews>
  <sheetFormatPr baseColWidth="10" defaultRowHeight="15" x14ac:dyDescent="0.25"/>
  <cols>
    <col min="1" max="1" width="23" style="8" customWidth="1"/>
    <col min="2" max="10" width="19.140625" style="8" customWidth="1"/>
    <col min="11" max="11" width="11.42578125" style="8"/>
  </cols>
  <sheetData>
    <row r="1" spans="1:11" ht="21.75" thickBot="1" x14ac:dyDescent="0.3">
      <c r="A1" s="28"/>
      <c r="B1" s="80" t="s">
        <v>69</v>
      </c>
      <c r="C1" s="81"/>
      <c r="D1" s="81"/>
      <c r="E1" s="81"/>
      <c r="F1" s="81"/>
      <c r="G1" s="81"/>
      <c r="H1" s="81"/>
      <c r="I1" s="81"/>
      <c r="J1" s="82"/>
      <c r="K1" s="1"/>
    </row>
    <row r="2" spans="1:11" ht="21.75" thickBot="1" x14ac:dyDescent="0.3">
      <c r="A2" s="29"/>
      <c r="B2" s="83" t="s">
        <v>0</v>
      </c>
      <c r="C2" s="84"/>
      <c r="D2" s="83" t="s">
        <v>1</v>
      </c>
      <c r="E2" s="84"/>
      <c r="F2" s="84"/>
      <c r="G2" s="84"/>
      <c r="H2" s="85"/>
      <c r="I2" s="2" t="s">
        <v>2</v>
      </c>
      <c r="J2" s="3" t="s">
        <v>3</v>
      </c>
      <c r="K2" s="1"/>
    </row>
    <row r="3" spans="1:11" ht="21.75" thickBot="1" x14ac:dyDescent="0.3">
      <c r="A3" s="30"/>
      <c r="B3" s="86" t="s">
        <v>4</v>
      </c>
      <c r="C3" s="87"/>
      <c r="D3" s="86" t="s">
        <v>41</v>
      </c>
      <c r="E3" s="87"/>
      <c r="F3" s="87"/>
      <c r="G3" s="87"/>
      <c r="H3" s="88"/>
      <c r="I3" s="4" t="s">
        <v>5</v>
      </c>
      <c r="J3" s="5">
        <v>0</v>
      </c>
      <c r="K3" s="1"/>
    </row>
    <row r="4" spans="1:11" x14ac:dyDescent="0.25">
      <c r="A4" s="89"/>
      <c r="B4" s="90"/>
      <c r="C4" s="90"/>
      <c r="D4" s="91"/>
      <c r="E4" s="91"/>
      <c r="F4" s="91"/>
      <c r="G4" s="91"/>
      <c r="H4" s="91"/>
      <c r="I4" s="90"/>
      <c r="J4" s="92"/>
      <c r="K4" s="1"/>
    </row>
    <row r="5" spans="1:11" ht="3" customHeight="1" x14ac:dyDescent="0.25">
      <c r="A5" s="77"/>
      <c r="B5" s="78"/>
      <c r="C5" s="78"/>
      <c r="D5" s="78"/>
      <c r="E5" s="78"/>
      <c r="F5" s="78"/>
      <c r="G5" s="78"/>
      <c r="H5" s="78"/>
      <c r="I5" s="78"/>
      <c r="J5" s="79"/>
      <c r="K5" s="1"/>
    </row>
    <row r="6" spans="1:11" ht="15.75" x14ac:dyDescent="0.25">
      <c r="A6" s="39" t="s">
        <v>6</v>
      </c>
      <c r="B6" s="40"/>
      <c r="C6" s="40"/>
      <c r="D6" s="40"/>
      <c r="E6" s="40"/>
      <c r="F6" s="40"/>
      <c r="G6" s="40"/>
      <c r="H6" s="40"/>
      <c r="I6" s="40"/>
      <c r="J6" s="41"/>
      <c r="K6" s="1"/>
    </row>
    <row r="7" spans="1:11" ht="15.75" x14ac:dyDescent="0.25">
      <c r="A7" s="54" t="s">
        <v>7</v>
      </c>
      <c r="B7" s="55"/>
      <c r="C7" s="55"/>
      <c r="D7" s="55"/>
      <c r="E7" s="55"/>
      <c r="F7" s="55"/>
      <c r="G7" s="55"/>
      <c r="H7" s="55"/>
      <c r="I7" s="55"/>
      <c r="J7" s="56"/>
      <c r="K7" s="1"/>
    </row>
    <row r="8" spans="1:11" x14ac:dyDescent="0.25">
      <c r="A8" s="6" t="s">
        <v>8</v>
      </c>
      <c r="B8" s="49" t="s">
        <v>52</v>
      </c>
      <c r="C8" s="50"/>
      <c r="D8" s="50"/>
      <c r="E8" s="50"/>
      <c r="F8" s="50"/>
      <c r="G8" s="50"/>
      <c r="H8" s="50"/>
      <c r="I8" s="50"/>
      <c r="J8" s="51"/>
      <c r="K8" s="1"/>
    </row>
    <row r="9" spans="1:11" ht="15" customHeight="1" x14ac:dyDescent="0.25">
      <c r="A9" s="31" t="s">
        <v>38</v>
      </c>
      <c r="B9" s="49" t="s">
        <v>53</v>
      </c>
      <c r="C9" s="50"/>
      <c r="D9" s="50"/>
      <c r="E9" s="50"/>
      <c r="F9" s="50"/>
      <c r="G9" s="50"/>
      <c r="H9" s="50"/>
      <c r="I9" s="50"/>
      <c r="J9" s="51"/>
      <c r="K9" s="1"/>
    </row>
    <row r="10" spans="1:11" x14ac:dyDescent="0.25">
      <c r="A10" s="31" t="s">
        <v>39</v>
      </c>
      <c r="B10" s="49" t="s">
        <v>54</v>
      </c>
      <c r="C10" s="50"/>
      <c r="D10" s="50"/>
      <c r="E10" s="50"/>
      <c r="F10" s="50"/>
      <c r="G10" s="50"/>
      <c r="H10" s="50"/>
      <c r="I10" s="50"/>
      <c r="J10" s="51"/>
      <c r="K10" s="1"/>
    </row>
    <row r="11" spans="1:11" ht="51" customHeight="1" x14ac:dyDescent="0.25">
      <c r="A11" s="6" t="s">
        <v>9</v>
      </c>
      <c r="B11" s="52" t="s">
        <v>60</v>
      </c>
      <c r="C11" s="52"/>
      <c r="D11" s="52"/>
      <c r="E11" s="52"/>
      <c r="F11" s="52"/>
      <c r="G11" s="52"/>
      <c r="H11" s="52"/>
      <c r="I11" s="52"/>
      <c r="J11" s="53"/>
    </row>
    <row r="12" spans="1:11" ht="23.25" customHeight="1" x14ac:dyDescent="0.25">
      <c r="A12" s="6" t="s">
        <v>10</v>
      </c>
      <c r="B12" s="93" t="s">
        <v>51</v>
      </c>
      <c r="C12" s="93"/>
      <c r="D12" s="93"/>
      <c r="E12" s="93"/>
      <c r="F12" s="93"/>
      <c r="G12" s="93"/>
      <c r="H12" s="93"/>
      <c r="I12" s="93"/>
      <c r="J12" s="94"/>
    </row>
    <row r="13" spans="1:11" ht="15.75" x14ac:dyDescent="0.25">
      <c r="A13" s="39" t="s">
        <v>11</v>
      </c>
      <c r="B13" s="40"/>
      <c r="C13" s="40"/>
      <c r="D13" s="40"/>
      <c r="E13" s="40"/>
      <c r="F13" s="40"/>
      <c r="G13" s="40"/>
      <c r="H13" s="40"/>
      <c r="I13" s="40"/>
      <c r="J13" s="41"/>
    </row>
    <row r="14" spans="1:11" ht="27.75" customHeight="1" x14ac:dyDescent="0.25">
      <c r="A14" s="6" t="s">
        <v>12</v>
      </c>
      <c r="B14" s="32">
        <v>3</v>
      </c>
      <c r="C14" s="95" t="str">
        <f>IFERROR(VLOOKUP(B14,'[1]Validacion datos'!A2:B5,2,FALSE),"")</f>
        <v>DESARROLLO PRODUCTIVO</v>
      </c>
      <c r="D14" s="95"/>
      <c r="E14" s="95"/>
      <c r="F14" s="95"/>
      <c r="G14" s="95"/>
      <c r="H14" s="95"/>
      <c r="I14" s="95"/>
      <c r="J14" s="95"/>
    </row>
    <row r="15" spans="1:11" ht="26.25" customHeight="1" x14ac:dyDescent="0.25">
      <c r="A15" s="6" t="s">
        <v>13</v>
      </c>
      <c r="B15" s="9">
        <v>3.5</v>
      </c>
      <c r="C15" s="76" t="str">
        <f>IFERROR(VLOOKUP(B15,'[1]Validacion datos'!A8:B26,2,FALSE),"")</f>
        <v>Estructura productiva sectorial y territorialmente adecuada, integrada competitivamente a la economía global y que aprovecha las oportunidades del mercado local.</v>
      </c>
      <c r="D15" s="76"/>
      <c r="E15" s="76"/>
      <c r="F15" s="76"/>
      <c r="G15" s="76"/>
      <c r="H15" s="76"/>
      <c r="I15" s="76"/>
      <c r="J15" s="76"/>
    </row>
    <row r="16" spans="1:11" ht="34.15" customHeight="1" x14ac:dyDescent="0.25">
      <c r="A16" s="6" t="s">
        <v>14</v>
      </c>
      <c r="B16" s="10" t="s">
        <v>55</v>
      </c>
      <c r="C16" s="76" t="s">
        <v>59</v>
      </c>
      <c r="D16" s="76"/>
      <c r="E16" s="76"/>
      <c r="F16" s="76"/>
      <c r="G16" s="76"/>
      <c r="H16" s="76"/>
      <c r="I16" s="76"/>
      <c r="J16" s="76"/>
    </row>
    <row r="17" spans="1:11" ht="15.75" x14ac:dyDescent="0.25">
      <c r="A17" s="39" t="s">
        <v>15</v>
      </c>
      <c r="B17" s="40"/>
      <c r="C17" s="40"/>
      <c r="D17" s="40"/>
      <c r="E17" s="40"/>
      <c r="F17" s="40"/>
      <c r="G17" s="40"/>
      <c r="H17" s="40"/>
      <c r="I17" s="40"/>
      <c r="J17" s="41"/>
    </row>
    <row r="18" spans="1:11" x14ac:dyDescent="0.25">
      <c r="A18" s="6" t="s">
        <v>16</v>
      </c>
      <c r="B18" s="52" t="s">
        <v>61</v>
      </c>
      <c r="C18" s="52"/>
      <c r="D18" s="52"/>
      <c r="E18" s="52"/>
      <c r="F18" s="52"/>
      <c r="G18" s="52"/>
      <c r="H18" s="52"/>
      <c r="I18" s="52"/>
      <c r="J18" s="53"/>
    </row>
    <row r="19" spans="1:11" ht="34.5" customHeight="1" x14ac:dyDescent="0.25">
      <c r="A19" s="11" t="s">
        <v>17</v>
      </c>
      <c r="B19" s="52" t="s">
        <v>62</v>
      </c>
      <c r="C19" s="52"/>
      <c r="D19" s="52"/>
      <c r="E19" s="52"/>
      <c r="F19" s="52"/>
      <c r="G19" s="52"/>
      <c r="H19" s="52"/>
      <c r="I19" s="52"/>
      <c r="J19" s="53"/>
    </row>
    <row r="20" spans="1:11" x14ac:dyDescent="0.25">
      <c r="A20" s="11" t="s">
        <v>18</v>
      </c>
      <c r="B20" s="52" t="s">
        <v>56</v>
      </c>
      <c r="C20" s="52"/>
      <c r="D20" s="52"/>
      <c r="E20" s="52"/>
      <c r="F20" s="52"/>
      <c r="G20" s="52"/>
      <c r="H20" s="52"/>
      <c r="I20" s="52"/>
      <c r="J20" s="53"/>
    </row>
    <row r="21" spans="1:11" ht="53.25" customHeight="1" x14ac:dyDescent="0.25">
      <c r="A21" s="11" t="s">
        <v>40</v>
      </c>
      <c r="B21" s="52" t="s">
        <v>66</v>
      </c>
      <c r="C21" s="52"/>
      <c r="D21" s="52"/>
      <c r="E21" s="52"/>
      <c r="F21" s="52"/>
      <c r="G21" s="52"/>
      <c r="H21" s="52"/>
      <c r="I21" s="52"/>
      <c r="J21" s="53"/>
      <c r="K21" s="1"/>
    </row>
    <row r="22" spans="1:11" ht="15.75" x14ac:dyDescent="0.25">
      <c r="A22" s="39" t="s">
        <v>19</v>
      </c>
      <c r="B22" s="40"/>
      <c r="C22" s="40"/>
      <c r="D22" s="40"/>
      <c r="E22" s="40"/>
      <c r="F22" s="40"/>
      <c r="G22" s="40"/>
      <c r="H22" s="40"/>
      <c r="I22" s="40"/>
      <c r="J22" s="41"/>
    </row>
    <row r="23" spans="1:11" ht="15.75" x14ac:dyDescent="0.25">
      <c r="A23" s="54" t="s">
        <v>20</v>
      </c>
      <c r="B23" s="55"/>
      <c r="C23" s="55"/>
      <c r="D23" s="55"/>
      <c r="E23" s="55"/>
      <c r="F23" s="55"/>
      <c r="G23" s="55"/>
      <c r="H23" s="55"/>
      <c r="I23" s="55"/>
      <c r="J23" s="56"/>
      <c r="K23" s="1"/>
    </row>
    <row r="24" spans="1:11" ht="15" customHeight="1" x14ac:dyDescent="0.25">
      <c r="A24" s="71" t="s">
        <v>21</v>
      </c>
      <c r="B24" s="72"/>
      <c r="C24" s="73" t="s">
        <v>22</v>
      </c>
      <c r="D24" s="75"/>
      <c r="E24" s="75"/>
      <c r="F24" s="75" t="s">
        <v>23</v>
      </c>
      <c r="G24" s="75"/>
      <c r="H24" s="72"/>
      <c r="I24" s="73" t="s">
        <v>24</v>
      </c>
      <c r="J24" s="74"/>
    </row>
    <row r="25" spans="1:11" x14ac:dyDescent="0.25">
      <c r="A25" s="61">
        <v>102500000</v>
      </c>
      <c r="B25" s="62"/>
      <c r="C25" s="68">
        <v>118289290.76000001</v>
      </c>
      <c r="D25" s="69"/>
      <c r="E25" s="70"/>
      <c r="F25" s="68">
        <v>110944663.17</v>
      </c>
      <c r="G25" s="69"/>
      <c r="H25" s="70"/>
      <c r="I25" s="63">
        <f>+F25/C25</f>
        <v>0.93790961512397863</v>
      </c>
      <c r="J25" s="64"/>
    </row>
    <row r="26" spans="1:11" ht="15.75" x14ac:dyDescent="0.25">
      <c r="A26" s="54" t="s">
        <v>25</v>
      </c>
      <c r="B26" s="55"/>
      <c r="C26" s="55"/>
      <c r="D26" s="55"/>
      <c r="E26" s="55"/>
      <c r="F26" s="55"/>
      <c r="G26" s="55"/>
      <c r="H26" s="55"/>
      <c r="I26" s="55"/>
      <c r="J26" s="56"/>
      <c r="K26" s="1"/>
    </row>
    <row r="27" spans="1:11" x14ac:dyDescent="0.25">
      <c r="A27" s="7"/>
      <c r="B27"/>
      <c r="C27" s="65" t="s">
        <v>26</v>
      </c>
      <c r="D27" s="66"/>
      <c r="E27" s="65" t="s">
        <v>70</v>
      </c>
      <c r="F27" s="66"/>
      <c r="G27" s="65" t="s">
        <v>71</v>
      </c>
      <c r="H27" s="65"/>
      <c r="I27" s="65" t="s">
        <v>27</v>
      </c>
      <c r="J27" s="67"/>
    </row>
    <row r="28" spans="1:11" ht="38.25" x14ac:dyDescent="0.25">
      <c r="A28" s="12" t="s">
        <v>28</v>
      </c>
      <c r="B28" s="13" t="s">
        <v>29</v>
      </c>
      <c r="C28" s="13" t="s">
        <v>42</v>
      </c>
      <c r="D28" s="13" t="s">
        <v>43</v>
      </c>
      <c r="E28" s="13" t="s">
        <v>45</v>
      </c>
      <c r="F28" s="13" t="s">
        <v>46</v>
      </c>
      <c r="G28" s="13" t="s">
        <v>47</v>
      </c>
      <c r="H28" s="13" t="s">
        <v>48</v>
      </c>
      <c r="I28" s="13" t="s">
        <v>49</v>
      </c>
      <c r="J28" s="14" t="s">
        <v>50</v>
      </c>
    </row>
    <row r="29" spans="1:11" ht="72" x14ac:dyDescent="0.25">
      <c r="A29" s="15" t="s">
        <v>63</v>
      </c>
      <c r="B29" s="16" t="s">
        <v>65</v>
      </c>
      <c r="C29" s="17">
        <v>8</v>
      </c>
      <c r="D29" s="18">
        <v>102500000</v>
      </c>
      <c r="E29" s="18">
        <v>8</v>
      </c>
      <c r="F29" s="18">
        <v>102500000</v>
      </c>
      <c r="G29" s="19">
        <v>4</v>
      </c>
      <c r="H29" s="18">
        <v>110944663.17</v>
      </c>
      <c r="I29" s="20">
        <f t="shared" ref="I29:I30" si="0">IF(G29&gt;0,G29/E29,0)</f>
        <v>0.5</v>
      </c>
      <c r="J29" s="21">
        <f t="shared" ref="J29:J30" si="1">IF(H29&gt;0,H29/F29,0)</f>
        <v>1.0823869577560976</v>
      </c>
    </row>
    <row r="30" spans="1:11" hidden="1" x14ac:dyDescent="0.25">
      <c r="A30" s="22"/>
      <c r="B30" s="23"/>
      <c r="C30" s="24"/>
      <c r="D30" s="25"/>
      <c r="E30" s="25"/>
      <c r="F30" s="25"/>
      <c r="G30" s="26"/>
      <c r="H30" s="25"/>
      <c r="I30" s="20">
        <f t="shared" si="0"/>
        <v>0</v>
      </c>
      <c r="J30" s="21">
        <f t="shared" si="1"/>
        <v>0</v>
      </c>
    </row>
    <row r="31" spans="1:11" ht="15.75" x14ac:dyDescent="0.25">
      <c r="A31" s="39" t="s">
        <v>30</v>
      </c>
      <c r="B31" s="40"/>
      <c r="C31" s="40"/>
      <c r="D31" s="40"/>
      <c r="E31" s="40"/>
      <c r="F31" s="40"/>
      <c r="G31" s="40"/>
      <c r="H31" s="40"/>
      <c r="I31" s="40"/>
      <c r="J31" s="41"/>
    </row>
    <row r="32" spans="1:11" ht="15.75" x14ac:dyDescent="0.25">
      <c r="A32" s="54" t="s">
        <v>31</v>
      </c>
      <c r="B32" s="55"/>
      <c r="C32" s="55"/>
      <c r="D32" s="55"/>
      <c r="E32" s="55"/>
      <c r="F32" s="55"/>
      <c r="G32" s="55"/>
      <c r="H32" s="55"/>
      <c r="I32" s="55"/>
      <c r="J32" s="56"/>
      <c r="K32" s="1"/>
    </row>
    <row r="33" spans="1:11" ht="27" customHeight="1" x14ac:dyDescent="0.25">
      <c r="A33" s="27" t="s">
        <v>32</v>
      </c>
      <c r="B33" s="52" t="s">
        <v>58</v>
      </c>
      <c r="C33" s="52"/>
      <c r="D33" s="52"/>
      <c r="E33" s="52"/>
      <c r="F33" s="52"/>
      <c r="G33" s="52"/>
      <c r="H33" s="52"/>
      <c r="I33" s="52"/>
      <c r="J33" s="53"/>
    </row>
    <row r="34" spans="1:11" ht="38.1" customHeight="1" x14ac:dyDescent="0.25">
      <c r="A34" s="27" t="s">
        <v>33</v>
      </c>
      <c r="B34" s="52" t="s">
        <v>57</v>
      </c>
      <c r="C34" s="52"/>
      <c r="D34" s="52"/>
      <c r="E34" s="52"/>
      <c r="F34" s="52"/>
      <c r="G34" s="52"/>
      <c r="H34" s="52"/>
      <c r="I34" s="52"/>
      <c r="J34" s="53"/>
    </row>
    <row r="35" spans="1:11" ht="330" customHeight="1" x14ac:dyDescent="0.25">
      <c r="A35" s="38" t="s">
        <v>34</v>
      </c>
      <c r="B35" s="57" t="s">
        <v>72</v>
      </c>
      <c r="C35" s="57"/>
      <c r="D35" s="57"/>
      <c r="E35" s="57"/>
      <c r="F35" s="57"/>
      <c r="G35" s="57"/>
      <c r="H35" s="57"/>
      <c r="I35" s="57"/>
      <c r="J35" s="58"/>
    </row>
    <row r="36" spans="1:11" ht="255.75" customHeight="1" x14ac:dyDescent="0.25">
      <c r="A36" s="38" t="s">
        <v>35</v>
      </c>
      <c r="B36" s="59" t="s">
        <v>73</v>
      </c>
      <c r="C36" s="59"/>
      <c r="D36" s="59"/>
      <c r="E36" s="59"/>
      <c r="F36" s="59"/>
      <c r="G36" s="59"/>
      <c r="H36" s="59"/>
      <c r="I36" s="59"/>
      <c r="J36" s="60"/>
    </row>
    <row r="37" spans="1:11" ht="15.75" x14ac:dyDescent="0.25">
      <c r="A37" s="39" t="s">
        <v>36</v>
      </c>
      <c r="B37" s="40"/>
      <c r="C37" s="40"/>
      <c r="D37" s="40"/>
      <c r="E37" s="40"/>
      <c r="F37" s="40"/>
      <c r="G37" s="40"/>
      <c r="H37" s="40"/>
      <c r="I37" s="40"/>
      <c r="J37" s="41"/>
    </row>
    <row r="38" spans="1:11" ht="15.75" x14ac:dyDescent="0.25">
      <c r="A38" s="42" t="s">
        <v>37</v>
      </c>
      <c r="B38" s="43"/>
      <c r="C38" s="43"/>
      <c r="D38" s="43"/>
      <c r="E38" s="43"/>
      <c r="F38" s="43"/>
      <c r="G38" s="43"/>
      <c r="H38" s="43"/>
      <c r="I38" s="43"/>
      <c r="J38" s="44"/>
      <c r="K38" s="1"/>
    </row>
    <row r="39" spans="1:11" ht="48" customHeight="1" x14ac:dyDescent="0.25">
      <c r="A39" s="45" t="s">
        <v>64</v>
      </c>
      <c r="B39" s="46"/>
      <c r="C39" s="46"/>
      <c r="D39" s="46"/>
      <c r="E39" s="46"/>
      <c r="F39" s="46"/>
      <c r="G39" s="46"/>
      <c r="H39" s="46"/>
      <c r="I39" s="46"/>
      <c r="J39" s="47"/>
    </row>
    <row r="40" spans="1:11" ht="18.75" customHeight="1" x14ac:dyDescent="0.25">
      <c r="A40" s="33"/>
      <c r="B40" s="33"/>
      <c r="C40" s="33"/>
      <c r="D40" s="33"/>
      <c r="E40" s="33"/>
      <c r="F40" s="33"/>
      <c r="G40" s="33"/>
      <c r="H40" s="33"/>
      <c r="I40" s="33"/>
      <c r="J40" s="33"/>
    </row>
    <row r="41" spans="1:11" ht="30.75" customHeight="1" x14ac:dyDescent="0.25">
      <c r="A41" s="48" t="s">
        <v>44</v>
      </c>
      <c r="B41" s="48"/>
      <c r="C41" s="48"/>
      <c r="D41" s="48"/>
      <c r="E41" s="48"/>
      <c r="F41" s="48"/>
      <c r="G41" s="48"/>
      <c r="H41" s="48"/>
      <c r="I41" s="48"/>
      <c r="J41" s="48"/>
    </row>
  </sheetData>
  <mergeCells count="48">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E27:F27"/>
    <mergeCell ref="C25:E25"/>
    <mergeCell ref="F25:H25"/>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s>
  <phoneticPr fontId="22" type="noConversion"/>
  <dataValidations count="16">
    <dataValidation allowBlank="1" showInputMessage="1" showErrorMessage="1" prompt="Monto ejecutado en el trimestre" sqref="H28:H30" xr:uid="{90E46E24-8E3F-4224-9F5D-F387CD76556E}"/>
    <dataValidation allowBlank="1" showInputMessage="1" showErrorMessage="1" prompt="Meta alcanzada en el trimestre" sqref="G28:G30" xr:uid="{078E0B3D-C3D5-4323-9A6F-7DD5AA0A91C9}"/>
    <dataValidation allowBlank="1" showInputMessage="1" showErrorMessage="1" prompt="Monto presupuestado para el producto" sqref="D28:D30 E29:F30 F28" xr:uid="{247AEBBA-5BB4-404D-982B-514E41C68A75}"/>
    <dataValidation allowBlank="1" showInputMessage="1" showErrorMessage="1" prompt="Meta anual del indicador" sqref="C28:C30 E28" xr:uid="{F1CB8B99-164D-4F51-9E69-AECE57493A93}"/>
    <dataValidation allowBlank="1" showInputMessage="1" showErrorMessage="1" prompt="Nombre del indicador" sqref="B28:B30" xr:uid="{3FF3C7F1-052B-4689-97E1-0EEC782A6AE3}"/>
    <dataValidation allowBlank="1" showInputMessage="1" showErrorMessage="1" prompt="Nombre de cada producto" sqref="A28:A30"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39:J40" xr:uid="{DA848EFB-3FC8-4206-B557-B09F4E34DBE3}"/>
    <dataValidation allowBlank="1" showInputMessage="1" showErrorMessage="1" prompt="De existir desvío, explicar razones." sqref="B36:J36" xr:uid="{15752D16-318A-466B-84D2-F16C378EE918}"/>
    <dataValidation allowBlank="1" showInputMessage="1" showErrorMessage="1" prompt="1. Describir lo plasmado en el presupuesto_x000a_2. Describir lo alcanzado en términos financieros y de producción " sqref="B35:J35" xr:uid="{A72D67B3-A10B-4E8F-9A22-A756D2816C9A}"/>
    <dataValidation allowBlank="1" showInputMessage="1" showErrorMessage="1" prompt="¿En qué consiste el producto? su objetivo" sqref="B34:J34" xr:uid="{C5CE3DEC-0EC8-49F9-8F89-90A444E4EB2F}"/>
    <dataValidation allowBlank="1" showInputMessage="1" showErrorMessage="1" prompt="Nombre del producto" sqref="B33:J33"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rintOptions horizontalCentered="1"/>
  <pageMargins left="0.31496062992125984" right="0.31496062992125984" top="0.6" bottom="0.35" header="0.31496062992125984" footer="0.31496062992125984"/>
  <pageSetup scale="5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1F919-7537-482B-9D40-C2B7F62585FA}">
  <dimension ref="B2:I10"/>
  <sheetViews>
    <sheetView workbookViewId="0">
      <selection activeCell="B6" sqref="B6"/>
    </sheetView>
  </sheetViews>
  <sheetFormatPr baseColWidth="10" defaultRowHeight="15" x14ac:dyDescent="0.25"/>
  <cols>
    <col min="2" max="2" width="13" bestFit="1" customWidth="1"/>
    <col min="4" max="4" width="21.140625" customWidth="1"/>
    <col min="7" max="7" width="24.42578125" customWidth="1"/>
  </cols>
  <sheetData>
    <row r="2" spans="2:9" x14ac:dyDescent="0.25">
      <c r="B2" t="s">
        <v>67</v>
      </c>
      <c r="D2" t="s">
        <v>68</v>
      </c>
    </row>
    <row r="3" spans="2:9" x14ac:dyDescent="0.25">
      <c r="B3" s="36">
        <v>23926566.760000002</v>
      </c>
      <c r="D3" s="37">
        <v>19446117.5</v>
      </c>
    </row>
    <row r="4" spans="2:9" x14ac:dyDescent="0.25">
      <c r="B4" s="34">
        <v>25336785.940000001</v>
      </c>
      <c r="D4" s="34">
        <v>31254712.350000001</v>
      </c>
      <c r="G4">
        <v>7</v>
      </c>
      <c r="H4">
        <v>6</v>
      </c>
      <c r="I4">
        <f>+H4/G4*100</f>
        <v>85.714285714285708</v>
      </c>
    </row>
    <row r="5" spans="2:9" x14ac:dyDescent="0.25">
      <c r="B5" s="34">
        <f>SUM(B3:B4)</f>
        <v>49263352.700000003</v>
      </c>
      <c r="D5" s="34">
        <f>SUM(D3:D4)</f>
        <v>50700829.850000001</v>
      </c>
      <c r="E5">
        <f>+D5/B5*100</f>
        <v>102.91794421454388</v>
      </c>
    </row>
    <row r="6" spans="2:9" x14ac:dyDescent="0.25">
      <c r="B6">
        <v>49263352.700000003</v>
      </c>
      <c r="D6" s="34"/>
    </row>
    <row r="8" spans="2:9" x14ac:dyDescent="0.25">
      <c r="D8" s="35"/>
    </row>
    <row r="9" spans="2:9" x14ac:dyDescent="0.25">
      <c r="D9">
        <v>50700829.850000001</v>
      </c>
    </row>
    <row r="10" spans="2:9" x14ac:dyDescent="0.25">
      <c r="E10" s="3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Mario Montes De Oca</cp:lastModifiedBy>
  <cp:lastPrinted>2026-01-27T15:56:39Z</cp:lastPrinted>
  <dcterms:created xsi:type="dcterms:W3CDTF">2021-03-22T15:50:10Z</dcterms:created>
  <dcterms:modified xsi:type="dcterms:W3CDTF">2026-01-27T16:01:35Z</dcterms:modified>
</cp:coreProperties>
</file>