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montesdeoca\OneDrive - Organismo Dominicano de Acreditación (ODAC)\Escritorio\"/>
    </mc:Choice>
  </mc:AlternateContent>
  <xr:revisionPtr revIDLastSave="0" documentId="13_ncr:1_{24EFAB2F-2D23-410C-8886-7219FF64D0A0}" xr6:coauthVersionLast="47" xr6:coauthVersionMax="47" xr10:uidLastSave="{00000000-0000-0000-0000-000000000000}"/>
  <bookViews>
    <workbookView xWindow="-120" yWindow="-120" windowWidth="20730" windowHeight="11040"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D6" i="2"/>
  <c r="I29" i="1"/>
  <c r="J29" i="1"/>
  <c r="J30" i="1"/>
  <c r="I30" i="1"/>
  <c r="I25" i="1"/>
  <c r="C14" i="1"/>
  <c r="C15" i="1"/>
</calcChain>
</file>

<file path=xl/sharedStrings.xml><?xml version="1.0" encoding="utf-8"?>
<sst xmlns="http://schemas.openxmlformats.org/spreadsheetml/2006/main" count="77" uniqueCount="77">
  <si>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</si>
  <si>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</si>
  <si>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</si>
  <si>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</si>
  <si>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</si>
  <si>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</si>
  <si>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</si>
  <si>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</si>
  <si>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</si>
  <si>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</si>
  <si>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</si>
  <si>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</si>
  <si>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</si>
  <si>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</si>
  <si>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</si>
  <si>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</si>
  <si>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</si>
  <si>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</si>
  <si>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</si>
  <si>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</si>
  <si>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</si>
  <si>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</si>
  <si>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</si>
  <si>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</si>
  <si>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</si>
  <si>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</si>
  <si>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</si>
  <si>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</si>
  <si>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</si>
  <si>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</si>
  <si>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</si>
  <si>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</si>
  <si>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</si>
  <si>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</si>
  <si>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</si>
  <si>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</si>
  <si>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</si>
  <si>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</si>
  <si>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</si>
  <si>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</si>
  <si>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</si>
  <si>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</si>
  <si>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</si>
  <si>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</si>
  <si>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</si>
  <si>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</si>
  <si>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</si>
  <si>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</si>
  <si>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</si>
  <si>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</si>
  <si>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</si>
  <si>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</si>
  <si>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</si>
  <si>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</si>
  <si>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</si>
  <si>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</si>
  <si>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</si>
  <si>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</si>
  <si>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</si>
  <si>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</si>
  <si>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</si>
  <si>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</si>
  <si>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</si>
  <si>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</si>
  <si>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</si>
  <si>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</si>
  <si>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</si>
  <si>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</si>
  <si>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</si>
  <si>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Programación Financiera T3</t>
  </si>
  <si>
    <t>Ejecución Financiera T3</t>
  </si>
  <si>
    <t>T-1</t>
  </si>
  <si>
    <t>T-2</t>
  </si>
  <si>
    <t>T-3</t>
  </si>
  <si>
    <t>Informe de Evaluación Trimestral de las Metas Físicas-Financieras Octubre, Noviembre, Diciembre 2025</t>
  </si>
  <si>
    <t>Desvío financiero: En el T4, la ejecución presupuestaria fue de RD$36,834,000.43, superando en un 21.4% lo programado (RD$30,305,054.43). Esta diferencia se debe a los siguientes pagos no previstos:
1. Bono por logro de Indicadores (SISMAP) por un valor total de RD$3,721,750.00. Cabe destacar que la institución contaba con una disponibilidad presupuestaria inicial de RD$1,362,000.00 destinada a este fin.
2. Salario extraordinario: RD$3,964,000.00, mediante transferencia de fondos del Ministerio de Industria, Comercio y Mipymes, no contemplados originalmente.
3. Servicios de alimentación: RD$205,902.00.
Desvío Físico: Se alcanzó un cumplimiento del 33.33%, logrando solo una de las tres acreditaciones programadas. Los motivos del incumplimiento fueron:
1. Expediente OI-006: Retraso en la convocatoria de la comisión debido a que el experto técnico no contaba con evidencia de ser proveedor del Estado.
2. Expediente LC-007: No lograda por causas imputables al OEC, al no completar el plan de acción correctiva tras las no conformidades detectadas.</t>
  </si>
  <si>
    <t xml:space="preserve">Se realizó la emisión y entrega formal de un (1) Certificado de Acreditación Atlantic Caribbean Packaging Lab, S.R.L., conforme a la norma NORDOM ISO/ЛЕС 17025:2017 para la actividad de ensayo de acuerdo con el Alcance Técnico de Acreditación No. 016/LE-007, esta ampliación tiene un impacto en la confiabilidad en el mercado porque contribuye a la mejora de los servicios de acreditación y responde a las expectativas de las partes interesadas, como clientes y sectores industriales, al ofrecer resultados de evaluación de la conformidad mas representativos y confiables. 
De igual forma en el mismo trimestre se realizo la actividad protocolar de entrega del certificado de acreditación al OEC ADME Calibración. 
Fue lograda la ejecución del 100% de la programación anual de evaluaciones de laboratorios, realizando un total de 2 evaluaciones de seguimiento a entidades críticas como los laboratorios: 
1.	Laboratorio Agroempresarial Dominicano, LAD.
2.	TDP Dominicana.
Se alcanzó un avance del 75% de las actividades programadas, para ampliar el Reconocimiento Multilateral para Organismos de Certificación de Sistemas de Gestión (ISO/IEC 17021-1 Parte 3), logrando la aprobación del Plan de Acciones Correctivas por parte de evaluadores Pares. 
En términos de innovación y modernización de los servicios, se registraron avances significativos en cuanto a los avances en la creación de una ventanilla única para que los usuarios puedan someter sus solicitudes de acreditación de forma digital, permitiendo una interacción fluida entre el solicitante y los Departamentos de Acreditación.
Fue realizada la ampliación del directorio de expertos ante nuevas solicitudes, se dio inicio a las gestiones para incorporar nuevos expertos técnicos al directorio oficial, asegurando la competencia necesaria para evaluar alcances específicos que no estaban cubiertos anteriormente.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</si>
</sst>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topLeftCell="A22" zoomScale="70" zoomScaleNormal="85" zoomScaleSheetLayoutView="70" workbookViewId="0">
      <selection activeCell="O29" sqref="O29"/>
    </sheetView>
  </sheetViews>
  <sheetFormatPr baseColWidth="10" defaultRowHeight="15" x14ac:dyDescent="0.25"/>
  <cols>
    <col min="1" max="1" width="23" style="8" customWidth="1"/>
    <col min="2" max="10" width="16.85546875" style="8" customWidth="1"/>
    <col min="11" max="11" width="11.42578125" style="8"/>
  </cols>
  <sheetData>
    <row r="1" spans="1:11" ht="21.75" thickBot="1" x14ac:dyDescent="0.3">
      <c r="A1" s="28"/>
      <c r="B1" s="46" t="s">
        <v>74</v>
      </c>
      <c r="C1" s="47"/>
      <c r="D1" s="47"/>
      <c r="E1" s="47"/>
      <c r="F1" s="47"/>
      <c r="G1" s="47"/>
      <c r="H1" s="47"/>
      <c r="I1" s="47"/>
      <c r="J1" s="48"/>
      <c r="K1" s="1"/>
    </row>
    <row r="2" spans="1:11" ht="21.75" thickBot="1" x14ac:dyDescent="0.3">
      <c r="A2" s="29"/>
      <c r="B2" s="49" t="s">
        <v>0</v>
      </c>
      <c r="C2" s="50"/>
      <c r="D2" s="49" t="s">
        <v>1</v>
      </c>
      <c r="E2" s="50"/>
      <c r="F2" s="50"/>
      <c r="G2" s="50"/>
      <c r="H2" s="51"/>
      <c r="I2" s="2" t="s">
        <v>2</v>
      </c>
      <c r="J2" s="3" t="s">
        <v>3</v>
      </c>
      <c r="K2" s="1"/>
    </row>
    <row r="3" spans="1:11" ht="21.75" thickBot="1" x14ac:dyDescent="0.3">
      <c r="A3" s="30"/>
      <c r="B3" s="52" t="s">
        <v>4</v>
      </c>
      <c r="C3" s="53"/>
      <c r="D3" s="52" t="s">
        <v>41</v>
      </c>
      <c r="E3" s="53"/>
      <c r="F3" s="53"/>
      <c r="G3" s="53"/>
      <c r="H3" s="54"/>
      <c r="I3" s="4" t="s">
        <v>5</v>
      </c>
      <c r="J3" s="5">
        <v>0</v>
      </c>
      <c r="K3" s="1"/>
    </row>
    <row r="4" spans="1:11" x14ac:dyDescent="0.25">
      <c r="A4" s="55"/>
      <c r="B4" s="56"/>
      <c r="C4" s="56"/>
      <c r="D4" s="57"/>
      <c r="E4" s="57"/>
      <c r="F4" s="57"/>
      <c r="G4" s="57"/>
      <c r="H4" s="57"/>
      <c r="I4" s="56"/>
      <c r="J4" s="58"/>
      <c r="K4" s="1"/>
    </row>
    <row r="5" spans="1:11" ht="3" customHeight="1" x14ac:dyDescent="0.25">
      <c r="A5" s="37"/>
      <c r="B5" s="38"/>
      <c r="C5" s="38"/>
      <c r="D5" s="38"/>
      <c r="E5" s="38"/>
      <c r="F5" s="38"/>
      <c r="G5" s="38"/>
      <c r="H5" s="38"/>
      <c r="I5" s="38"/>
      <c r="J5" s="39"/>
      <c r="K5" s="1"/>
    </row>
    <row r="6" spans="1:11" ht="15.75" x14ac:dyDescent="0.25">
      <c r="A6" s="40" t="s">
        <v>6</v>
      </c>
      <c r="B6" s="41"/>
      <c r="C6" s="41"/>
      <c r="D6" s="41"/>
      <c r="E6" s="41"/>
      <c r="F6" s="41"/>
      <c r="G6" s="41"/>
      <c r="H6" s="41"/>
      <c r="I6" s="41"/>
      <c r="J6" s="42"/>
      <c r="K6" s="1"/>
    </row>
    <row r="7" spans="1:11" ht="15.75" x14ac:dyDescent="0.25">
      <c r="A7" s="43" t="s">
        <v>7</v>
      </c>
      <c r="B7" s="44"/>
      <c r="C7" s="44"/>
      <c r="D7" s="44"/>
      <c r="E7" s="44"/>
      <c r="F7" s="44"/>
      <c r="G7" s="44"/>
      <c r="H7" s="44"/>
      <c r="I7" s="44"/>
      <c r="J7" s="45"/>
      <c r="K7" s="1"/>
    </row>
    <row r="8" spans="1:11" x14ac:dyDescent="0.25">
      <c r="A8" s="6" t="s">
        <v>8</v>
      </c>
      <c r="B8" s="59" t="s">
        <v>54</v>
      </c>
      <c r="C8" s="60"/>
      <c r="D8" s="60"/>
      <c r="E8" s="60"/>
      <c r="F8" s="60"/>
      <c r="G8" s="60"/>
      <c r="H8" s="60"/>
      <c r="I8" s="60"/>
      <c r="J8" s="61"/>
      <c r="K8" s="1"/>
    </row>
    <row r="9" spans="1:11" ht="15" customHeight="1" x14ac:dyDescent="0.25">
      <c r="A9" s="31" t="s">
        <v>38</v>
      </c>
      <c r="B9" s="59" t="s">
        <v>55</v>
      </c>
      <c r="C9" s="60"/>
      <c r="D9" s="60"/>
      <c r="E9" s="60"/>
      <c r="F9" s="60"/>
      <c r="G9" s="60"/>
      <c r="H9" s="60"/>
      <c r="I9" s="60"/>
      <c r="J9" s="61"/>
      <c r="K9" s="1"/>
    </row>
    <row r="10" spans="1:11" x14ac:dyDescent="0.25">
      <c r="A10" s="31" t="s">
        <v>39</v>
      </c>
      <c r="B10" s="59" t="s">
        <v>56</v>
      </c>
      <c r="C10" s="60"/>
      <c r="D10" s="60"/>
      <c r="E10" s="60"/>
      <c r="F10" s="60"/>
      <c r="G10" s="60"/>
      <c r="H10" s="60"/>
      <c r="I10" s="60"/>
      <c r="J10" s="61"/>
      <c r="K10" s="1"/>
    </row>
    <row r="11" spans="1:11" ht="51" customHeight="1" x14ac:dyDescent="0.25">
      <c r="A11" s="6" t="s">
        <v>9</v>
      </c>
      <c r="B11" s="62" t="s">
        <v>62</v>
      </c>
      <c r="C11" s="62"/>
      <c r="D11" s="62"/>
      <c r="E11" s="62"/>
      <c r="F11" s="62"/>
      <c r="G11" s="62"/>
      <c r="H11" s="62"/>
      <c r="I11" s="62"/>
      <c r="J11" s="63"/>
    </row>
    <row r="12" spans="1:11" ht="23.25" customHeight="1" x14ac:dyDescent="0.25">
      <c r="A12" s="6" t="s">
        <v>10</v>
      </c>
      <c r="B12" s="64" t="s">
        <v>51</v>
      </c>
      <c r="C12" s="64"/>
      <c r="D12" s="64"/>
      <c r="E12" s="64"/>
      <c r="F12" s="64"/>
      <c r="G12" s="64"/>
      <c r="H12" s="64"/>
      <c r="I12" s="64"/>
      <c r="J12" s="65"/>
    </row>
    <row r="13" spans="1:11" ht="15.75" x14ac:dyDescent="0.25">
      <c r="A13" s="40" t="s">
        <v>11</v>
      </c>
      <c r="B13" s="41"/>
      <c r="C13" s="41"/>
      <c r="D13" s="41"/>
      <c r="E13" s="41"/>
      <c r="F13" s="41"/>
      <c r="G13" s="41"/>
      <c r="H13" s="41"/>
      <c r="I13" s="41"/>
      <c r="J13" s="42"/>
    </row>
    <row r="14" spans="1:11" ht="27.75" customHeight="1" x14ac:dyDescent="0.25">
      <c r="A14" s="6" t="s">
        <v>12</v>
      </c>
      <c r="B14" s="32">
        <v>3</v>
      </c>
      <c r="C14" s="66" t="str">
        <f>IFERROR(VLOOKUP(B14,'[1]Validacion datos'!A2:B5,2,FALSE),"")</f>
        <v>DESARROLLO PRODUCTIVO</v>
      </c>
      <c r="D14" s="66"/>
      <c r="E14" s="66"/>
      <c r="F14" s="66"/>
      <c r="G14" s="66"/>
      <c r="H14" s="66"/>
      <c r="I14" s="66"/>
      <c r="J14" s="66"/>
    </row>
    <row r="15" spans="1:11" ht="26.25" customHeight="1" x14ac:dyDescent="0.25">
      <c r="A15" s="6" t="s">
        <v>13</v>
      </c>
      <c r="B15" s="9">
        <v>3.5</v>
      </c>
      <c r="C15" s="36" t="str">
        <f>IFERROR(VLOOKUP(B15,'[1]Validacion datos'!A8:B26,2,FALSE),"")</f>
        <v>Estructura productiva sectorial y territorialmente adecuada, integrada competitivamente a la economía global y que aprovecha las oportunidades del mercado local.</v>
      </c>
      <c r="D15" s="36"/>
      <c r="E15" s="36"/>
      <c r="F15" s="36"/>
      <c r="G15" s="36"/>
      <c r="H15" s="36"/>
      <c r="I15" s="36"/>
      <c r="J15" s="36"/>
    </row>
    <row r="16" spans="1:11" ht="34.15" customHeight="1" x14ac:dyDescent="0.25">
      <c r="A16" s="6" t="s">
        <v>14</v>
      </c>
      <c r="B16" s="10" t="s">
        <v>57</v>
      </c>
      <c r="C16" s="36" t="s">
        <v>61</v>
      </c>
      <c r="D16" s="36"/>
      <c r="E16" s="36"/>
      <c r="F16" s="36"/>
      <c r="G16" s="36"/>
      <c r="H16" s="36"/>
      <c r="I16" s="36"/>
      <c r="J16" s="36"/>
    </row>
    <row r="17" spans="1:11" ht="15.75" x14ac:dyDescent="0.25">
      <c r="A17" s="40" t="s">
        <v>15</v>
      </c>
      <c r="B17" s="41"/>
      <c r="C17" s="41"/>
      <c r="D17" s="41"/>
      <c r="E17" s="41"/>
      <c r="F17" s="41"/>
      <c r="G17" s="41"/>
      <c r="H17" s="41"/>
      <c r="I17" s="41"/>
      <c r="J17" s="42"/>
    </row>
    <row r="18" spans="1:11" ht="29.25" customHeight="1" x14ac:dyDescent="0.25">
      <c r="A18" s="6" t="s">
        <v>16</v>
      </c>
      <c r="B18" s="62" t="s">
        <v>63</v>
      </c>
      <c r="C18" s="62"/>
      <c r="D18" s="62"/>
      <c r="E18" s="62"/>
      <c r="F18" s="62"/>
      <c r="G18" s="62"/>
      <c r="H18" s="62"/>
      <c r="I18" s="62"/>
      <c r="J18" s="63"/>
    </row>
    <row r="19" spans="1:11" ht="52.5" customHeight="1" x14ac:dyDescent="0.25">
      <c r="A19" s="11" t="s">
        <v>17</v>
      </c>
      <c r="B19" s="62" t="s">
        <v>64</v>
      </c>
      <c r="C19" s="62"/>
      <c r="D19" s="62"/>
      <c r="E19" s="62"/>
      <c r="F19" s="62"/>
      <c r="G19" s="62"/>
      <c r="H19" s="62"/>
      <c r="I19" s="62"/>
      <c r="J19" s="63"/>
    </row>
    <row r="20" spans="1:11" ht="34.5" customHeight="1" x14ac:dyDescent="0.25">
      <c r="A20" s="11" t="s">
        <v>18</v>
      </c>
      <c r="B20" s="62" t="s">
        <v>58</v>
      </c>
      <c r="C20" s="62"/>
      <c r="D20" s="62"/>
      <c r="E20" s="62"/>
      <c r="F20" s="62"/>
      <c r="G20" s="62"/>
      <c r="H20" s="62"/>
      <c r="I20" s="62"/>
      <c r="J20" s="63"/>
    </row>
    <row r="21" spans="1:11" ht="63" customHeight="1" x14ac:dyDescent="0.25">
      <c r="A21" s="11" t="s">
        <v>40</v>
      </c>
      <c r="B21" s="62" t="s">
        <v>68</v>
      </c>
      <c r="C21" s="62"/>
      <c r="D21" s="62"/>
      <c r="E21" s="62"/>
      <c r="F21" s="62"/>
      <c r="G21" s="62"/>
      <c r="H21" s="62"/>
      <c r="I21" s="62"/>
      <c r="J21" s="63"/>
      <c r="K21" s="1"/>
    </row>
    <row r="22" spans="1:11" ht="15.75" x14ac:dyDescent="0.25">
      <c r="A22" s="40" t="s">
        <v>19</v>
      </c>
      <c r="B22" s="41"/>
      <c r="C22" s="41"/>
      <c r="D22" s="41"/>
      <c r="E22" s="41"/>
      <c r="F22" s="41"/>
      <c r="G22" s="41"/>
      <c r="H22" s="41"/>
      <c r="I22" s="41"/>
      <c r="J22" s="42"/>
    </row>
    <row r="23" spans="1:11" ht="15.75" x14ac:dyDescent="0.25">
      <c r="A23" s="43" t="s">
        <v>20</v>
      </c>
      <c r="B23" s="44"/>
      <c r="C23" s="44"/>
      <c r="D23" s="44"/>
      <c r="E23" s="44"/>
      <c r="F23" s="44"/>
      <c r="G23" s="44"/>
      <c r="H23" s="44"/>
      <c r="I23" s="44"/>
      <c r="J23" s="45"/>
      <c r="K23" s="1"/>
    </row>
    <row r="24" spans="1:11" ht="15" customHeight="1" x14ac:dyDescent="0.25">
      <c r="A24" s="67" t="s">
        <v>21</v>
      </c>
      <c r="B24" s="68"/>
      <c r="C24" s="69" t="s">
        <v>22</v>
      </c>
      <c r="D24" s="71"/>
      <c r="E24" s="71"/>
      <c r="F24" s="71" t="s">
        <v>23</v>
      </c>
      <c r="G24" s="71"/>
      <c r="H24" s="68"/>
      <c r="I24" s="69" t="s">
        <v>24</v>
      </c>
      <c r="J24" s="70"/>
    </row>
    <row r="25" spans="1:11" x14ac:dyDescent="0.25">
      <c r="A25" s="89">
        <v>102500000</v>
      </c>
      <c r="B25" s="90"/>
      <c r="C25" s="75">
        <v>118289290.76000001</v>
      </c>
      <c r="D25" s="76"/>
      <c r="E25" s="77"/>
      <c r="F25" s="75">
        <v>36834000.43</v>
      </c>
      <c r="G25" s="76"/>
      <c r="H25" s="77"/>
      <c r="I25" s="91">
        <f>+F25/C25</f>
        <v>0.3113891392309841</v>
      </c>
      <c r="J25" s="92"/>
    </row>
    <row r="26" spans="1:11" ht="15.75" x14ac:dyDescent="0.25">
      <c r="A26" s="43" t="s">
        <v>25</v>
      </c>
      <c r="B26" s="44"/>
      <c r="C26" s="44"/>
      <c r="D26" s="44"/>
      <c r="E26" s="44"/>
      <c r="F26" s="44"/>
      <c r="G26" s="44"/>
      <c r="H26" s="44"/>
      <c r="I26" s="44"/>
      <c r="J26" s="45"/>
      <c r="K26" s="1"/>
    </row>
    <row r="27" spans="1:11" x14ac:dyDescent="0.25">
      <c r="A27" s="7"/>
      <c r="B27"/>
      <c r="C27" s="72" t="s">
        <v>26</v>
      </c>
      <c r="D27" s="73"/>
      <c r="E27" s="72" t="s">
        <v>52</v>
      </c>
      <c r="F27" s="73"/>
      <c r="G27" s="72" t="s">
        <v>53</v>
      </c>
      <c r="H27" s="72"/>
      <c r="I27" s="72" t="s">
        <v>27</v>
      </c>
      <c r="J27" s="74"/>
    </row>
    <row r="28" spans="1:11" ht="38.25" x14ac:dyDescent="0.25">
      <c r="A28" s="12" t="s">
        <v>28</v>
      </c>
      <c r="B28" s="13" t="s">
        <v>29</v>
      </c>
      <c r="C28" s="13" t="s">
        <v>42</v>
      </c>
      <c r="D28" s="13" t="s">
        <v>43</v>
      </c>
      <c r="E28" s="13" t="s">
        <v>45</v>
      </c>
      <c r="F28" s="13" t="s">
        <v>46</v>
      </c>
      <c r="G28" s="13" t="s">
        <v>47</v>
      </c>
      <c r="H28" s="13" t="s">
        <v>48</v>
      </c>
      <c r="I28" s="13" t="s">
        <v>49</v>
      </c>
      <c r="J28" s="14" t="s">
        <v>50</v>
      </c>
    </row>
    <row r="29" spans="1:11" ht="84" x14ac:dyDescent="0.25">
      <c r="A29" s="15" t="s">
        <v>65</v>
      </c>
      <c r="B29" s="16" t="s">
        <v>67</v>
      </c>
      <c r="C29" s="17">
        <v>8</v>
      </c>
      <c r="D29" s="18">
        <v>102500000</v>
      </c>
      <c r="E29" s="18">
        <v>3</v>
      </c>
      <c r="F29" s="18">
        <v>30305054.43</v>
      </c>
      <c r="G29" s="19">
        <v>1</v>
      </c>
      <c r="H29" s="18">
        <v>36834000.43</v>
      </c>
      <c r="I29" s="20">
        <f t="shared" ref="I29:I30" si="0">IF(G29&gt;0,G29/E29,0)</f>
        <v>0.33333333333333331</v>
      </c>
      <c r="J29" s="21">
        <f t="shared" ref="J29:J30" si="1">IF(H29&gt;0,H29/F29,0)</f>
        <v>1.2154408273735611</v>
      </c>
    </row>
    <row r="30" spans="1:11" hidden="1" x14ac:dyDescent="0.25">
      <c r="A30" s="22"/>
      <c r="B30" s="23"/>
      <c r="C30" s="24"/>
      <c r="D30" s="25"/>
      <c r="E30" s="25"/>
      <c r="F30" s="25"/>
      <c r="G30" s="26"/>
      <c r="H30" s="25"/>
      <c r="I30" s="20">
        <f t="shared" si="0"/>
        <v>0</v>
      </c>
      <c r="J30" s="21">
        <f t="shared" si="1"/>
        <v>0</v>
      </c>
    </row>
    <row r="31" spans="1:11" ht="15.75" x14ac:dyDescent="0.25">
      <c r="A31" s="40" t="s">
        <v>30</v>
      </c>
      <c r="B31" s="41"/>
      <c r="C31" s="41"/>
      <c r="D31" s="41"/>
      <c r="E31" s="41"/>
      <c r="F31" s="41"/>
      <c r="G31" s="41"/>
      <c r="H31" s="41"/>
      <c r="I31" s="41"/>
      <c r="J31" s="42"/>
    </row>
    <row r="32" spans="1:11" ht="15.75" x14ac:dyDescent="0.25">
      <c r="A32" s="43" t="s">
        <v>31</v>
      </c>
      <c r="B32" s="44"/>
      <c r="C32" s="44"/>
      <c r="D32" s="44"/>
      <c r="E32" s="44"/>
      <c r="F32" s="44"/>
      <c r="G32" s="44"/>
      <c r="H32" s="44"/>
      <c r="I32" s="44"/>
      <c r="J32" s="45"/>
      <c r="K32" s="1"/>
    </row>
    <row r="33" spans="1:11" ht="27" customHeight="1" x14ac:dyDescent="0.25">
      <c r="A33" s="27" t="s">
        <v>32</v>
      </c>
      <c r="B33" s="62" t="s">
        <v>60</v>
      </c>
      <c r="C33" s="62"/>
      <c r="D33" s="62"/>
      <c r="E33" s="62"/>
      <c r="F33" s="62"/>
      <c r="G33" s="62"/>
      <c r="H33" s="62"/>
      <c r="I33" s="62"/>
      <c r="J33" s="63"/>
    </row>
    <row r="34" spans="1:11" ht="65.25" customHeight="1" x14ac:dyDescent="0.25">
      <c r="A34" s="27" t="s">
        <v>33</v>
      </c>
      <c r="B34" s="62" t="s">
        <v>59</v>
      </c>
      <c r="C34" s="62"/>
      <c r="D34" s="62"/>
      <c r="E34" s="62"/>
      <c r="F34" s="62"/>
      <c r="G34" s="62"/>
      <c r="H34" s="62"/>
      <c r="I34" s="62"/>
      <c r="J34" s="63"/>
    </row>
    <row r="35" spans="1:11" ht="336.75" customHeight="1" x14ac:dyDescent="0.25">
      <c r="A35" s="27" t="s">
        <v>34</v>
      </c>
      <c r="B35" s="85" t="s">
        <v>76</v>
      </c>
      <c r="C35" s="85"/>
      <c r="D35" s="85"/>
      <c r="E35" s="85"/>
      <c r="F35" s="85"/>
      <c r="G35" s="85"/>
      <c r="H35" s="85"/>
      <c r="I35" s="85"/>
      <c r="J35" s="86"/>
    </row>
    <row r="36" spans="1:11" ht="219.75" customHeight="1" x14ac:dyDescent="0.25">
      <c r="A36" s="27" t="s">
        <v>35</v>
      </c>
      <c r="B36" s="87" t="s">
        <v>75</v>
      </c>
      <c r="C36" s="87"/>
      <c r="D36" s="87"/>
      <c r="E36" s="87"/>
      <c r="F36" s="87"/>
      <c r="G36" s="87"/>
      <c r="H36" s="87"/>
      <c r="I36" s="87"/>
      <c r="J36" s="88"/>
    </row>
    <row r="37" spans="1:11" ht="15.75" x14ac:dyDescent="0.25">
      <c r="A37" s="40" t="s">
        <v>36</v>
      </c>
      <c r="B37" s="41"/>
      <c r="C37" s="41"/>
      <c r="D37" s="41"/>
      <c r="E37" s="41"/>
      <c r="F37" s="41"/>
      <c r="G37" s="41"/>
      <c r="H37" s="41"/>
      <c r="I37" s="41"/>
      <c r="J37" s="42"/>
    </row>
    <row r="38" spans="1:11" ht="15.75" x14ac:dyDescent="0.25">
      <c r="A38" s="78" t="s">
        <v>37</v>
      </c>
      <c r="B38" s="79"/>
      <c r="C38" s="79"/>
      <c r="D38" s="79"/>
      <c r="E38" s="79"/>
      <c r="F38" s="79"/>
      <c r="G38" s="79"/>
      <c r="H38" s="79"/>
      <c r="I38" s="79"/>
      <c r="J38" s="80"/>
      <c r="K38" s="1"/>
    </row>
    <row r="39" spans="1:11" x14ac:dyDescent="0.25">
      <c r="A39" s="81" t="s">
        <v>66</v>
      </c>
      <c r="B39" s="82"/>
      <c r="C39" s="82"/>
      <c r="D39" s="82"/>
      <c r="E39" s="82"/>
      <c r="F39" s="82"/>
      <c r="G39" s="82"/>
      <c r="H39" s="82"/>
      <c r="I39" s="82"/>
      <c r="J39" s="83"/>
    </row>
    <row r="40" spans="1:11" ht="18.75" customHeight="1" x14ac:dyDescent="0.25">
      <c r="A40" s="33"/>
      <c r="B40" s="33"/>
      <c r="C40" s="33"/>
      <c r="D40" s="33"/>
      <c r="E40" s="33"/>
      <c r="F40" s="33"/>
      <c r="G40" s="33"/>
      <c r="H40" s="33"/>
      <c r="I40" s="33"/>
      <c r="J40" s="33"/>
    </row>
    <row r="41" spans="1:11" ht="30.75" customHeight="1" x14ac:dyDescent="0.25">
      <c r="A41" s="84" t="s">
        <v>44</v>
      </c>
      <c r="B41" s="84"/>
      <c r="C41" s="84"/>
      <c r="D41" s="84"/>
      <c r="E41" s="84"/>
      <c r="F41" s="84"/>
      <c r="G41" s="84"/>
      <c r="H41" s="84"/>
      <c r="I41" s="84"/>
      <c r="J41" s="8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4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C2:F20"/>
  <sheetViews>
    <sheetView workbookViewId="0">
      <selection activeCell="D5" sqref="D5"/>
    </sheetView>
  </sheetViews>
  <sheetFormatPr baseColWidth="10" defaultRowHeight="15" x14ac:dyDescent="0.25"/>
  <cols>
    <col min="3" max="3" width="12.7109375" bestFit="1" customWidth="1"/>
    <col min="4" max="4" width="21.140625" customWidth="1"/>
    <col min="5" max="5" width="0" hidden="1" customWidth="1"/>
    <col min="6" max="6" width="25.42578125" bestFit="1" customWidth="1"/>
    <col min="7" max="7" width="24.42578125" customWidth="1"/>
  </cols>
  <sheetData>
    <row r="2" spans="3:6" x14ac:dyDescent="0.25">
      <c r="D2" t="s">
        <v>70</v>
      </c>
      <c r="F2" t="s">
        <v>69</v>
      </c>
    </row>
    <row r="3" spans="3:6" x14ac:dyDescent="0.25">
      <c r="C3" t="s">
        <v>71</v>
      </c>
      <c r="D3" s="34">
        <v>21698733.039999999</v>
      </c>
      <c r="F3" s="34">
        <v>21390729.25</v>
      </c>
    </row>
    <row r="4" spans="3:6" x14ac:dyDescent="0.25">
      <c r="C4" t="s">
        <v>72</v>
      </c>
      <c r="D4" s="34">
        <v>25489771</v>
      </c>
      <c r="F4" s="34">
        <v>28129241.109999999</v>
      </c>
    </row>
    <row r="5" spans="3:6" x14ac:dyDescent="0.25">
      <c r="C5" t="s">
        <v>73</v>
      </c>
      <c r="D5" s="34">
        <v>26922158.699999999</v>
      </c>
      <c r="F5" s="34">
        <v>33625375.210000001</v>
      </c>
    </row>
    <row r="6" spans="3:6" x14ac:dyDescent="0.25">
      <c r="D6" s="34">
        <f>SUM(D3:D5)</f>
        <v>74110662.739999995</v>
      </c>
      <c r="F6" s="34">
        <f>SUM(F3:F5)</f>
        <v>83145345.569999993</v>
      </c>
    </row>
    <row r="7" spans="3:6" x14ac:dyDescent="0.25">
      <c r="D7">
        <v>74110662.739999995</v>
      </c>
      <c r="F7">
        <v>83145345.569999993</v>
      </c>
    </row>
    <row r="8" spans="3:6" x14ac:dyDescent="0.25">
      <c r="D8" s="35"/>
    </row>
    <row r="10" spans="3:6" x14ac:dyDescent="0.25">
      <c r="E10" s="34"/>
    </row>
    <row r="18" spans="3:3" x14ac:dyDescent="0.25">
      <c r="C18" s="34"/>
    </row>
    <row r="19" spans="3:3" x14ac:dyDescent="0.25">
      <c r="C19" s="34"/>
    </row>
    <row r="20" spans="3:3" x14ac:dyDescent="0.25">
      <c r="C20"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Mario Montes De Oca</cp:lastModifiedBy>
  <cp:lastPrinted>2026-01-23T16:53:46Z</cp:lastPrinted>
  <dcterms:created xsi:type="dcterms:W3CDTF">2021-03-22T15:50:10Z</dcterms:created>
  <dcterms:modified xsi:type="dcterms:W3CDTF">2026-01-23T16:57:03Z</dcterms:modified>
</cp:coreProperties>
</file>