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Ejecución Presupuestaria/Febrero/"/>
    </mc:Choice>
  </mc:AlternateContent>
  <xr:revisionPtr revIDLastSave="0" documentId="8_{72319290-76B5-43AD-BFBD-55981E450B0C}" xr6:coauthVersionLast="47" xr6:coauthVersionMax="47" xr10:uidLastSave="{00000000-0000-0000-0000-000000000000}"/>
  <bookViews>
    <workbookView xWindow="-24120" yWindow="0" windowWidth="24240" windowHeight="13140" xr2:uid="{BFD710E0-7058-4257-833B-17FDF1AA8AE0}"/>
  </bookViews>
  <sheets>
    <sheet name="Febrero 2025" sheetId="2" r:id="rId1"/>
  </sheets>
  <definedNames>
    <definedName name="_xlnm.Print_Area" localSheetId="0">'Febrero 2025'!$A$1:$O$110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C15" i="2"/>
  <c r="C76" i="2"/>
  <c r="C70" i="2"/>
  <c r="C65" i="2"/>
  <c r="C53" i="2"/>
  <c r="C45" i="2"/>
  <c r="C35" i="2"/>
  <c r="C25" i="2"/>
  <c r="C14" i="2"/>
  <c r="C10" i="2"/>
  <c r="D10" i="2" l="1"/>
  <c r="O29" i="2"/>
  <c r="C9" i="2"/>
  <c r="O91" i="2" l="1"/>
  <c r="O89" i="2"/>
  <c r="O88" i="2"/>
  <c r="O86" i="2"/>
  <c r="O85" i="2"/>
  <c r="O80" i="2"/>
  <c r="O79" i="2"/>
  <c r="O78" i="2"/>
  <c r="O77" i="2"/>
  <c r="O75" i="2"/>
  <c r="O74" i="2"/>
  <c r="O73" i="2"/>
  <c r="O57" i="2"/>
  <c r="O42" i="2"/>
  <c r="O72" i="2"/>
  <c r="O71" i="2"/>
  <c r="O69" i="2"/>
  <c r="O68" i="2"/>
  <c r="O67" i="2"/>
  <c r="O66" i="2"/>
  <c r="O64" i="2"/>
  <c r="O63" i="2"/>
  <c r="O62" i="2"/>
  <c r="O61" i="2"/>
  <c r="O60" i="2"/>
  <c r="O59" i="2"/>
  <c r="O58" i="2"/>
  <c r="O56" i="2"/>
  <c r="O55" i="2"/>
  <c r="O54" i="2"/>
  <c r="O52" i="2"/>
  <c r="O48" i="2"/>
  <c r="N90" i="2"/>
  <c r="N87" i="2"/>
  <c r="N84" i="2"/>
  <c r="N76" i="2"/>
  <c r="N70" i="2"/>
  <c r="N65" i="2"/>
  <c r="N53" i="2"/>
  <c r="N35" i="2"/>
  <c r="N25" i="2"/>
  <c r="N15" i="2"/>
  <c r="N9" i="2"/>
  <c r="O47" i="2"/>
  <c r="O49" i="2"/>
  <c r="O50" i="2"/>
  <c r="O51" i="2"/>
  <c r="O46" i="2"/>
  <c r="O44" i="2"/>
  <c r="O43" i="2"/>
  <c r="O37" i="2"/>
  <c r="O38" i="2"/>
  <c r="O39" i="2"/>
  <c r="O40" i="2"/>
  <c r="O41" i="2"/>
  <c r="O36" i="2"/>
  <c r="O34" i="2"/>
  <c r="O27" i="2"/>
  <c r="O28" i="2"/>
  <c r="O30" i="2"/>
  <c r="O31" i="2"/>
  <c r="O32" i="2"/>
  <c r="O33" i="2"/>
  <c r="O26" i="2"/>
  <c r="O24" i="2"/>
  <c r="O23" i="2"/>
  <c r="O22" i="2"/>
  <c r="O16" i="2"/>
  <c r="O17" i="2"/>
  <c r="O18" i="2"/>
  <c r="O19" i="2"/>
  <c r="O20" i="2"/>
  <c r="O21" i="2"/>
  <c r="O11" i="2"/>
  <c r="O12" i="2"/>
  <c r="O13" i="2"/>
  <c r="O14" i="2"/>
  <c r="O10" i="2"/>
  <c r="M25" i="2"/>
  <c r="M15" i="2"/>
  <c r="M90" i="2"/>
  <c r="M87" i="2"/>
  <c r="M84" i="2"/>
  <c r="M76" i="2"/>
  <c r="M70" i="2"/>
  <c r="M65" i="2"/>
  <c r="M53" i="2"/>
  <c r="M35" i="2"/>
  <c r="L35" i="2"/>
  <c r="L15" i="2"/>
  <c r="L25" i="2"/>
  <c r="L90" i="2"/>
  <c r="L87" i="2"/>
  <c r="L84" i="2"/>
  <c r="L76" i="2"/>
  <c r="L70" i="2"/>
  <c r="L65" i="2"/>
  <c r="L53" i="2"/>
  <c r="K65" i="2"/>
  <c r="K70" i="2"/>
  <c r="K76" i="2"/>
  <c r="K15" i="2"/>
  <c r="K9" i="2"/>
  <c r="K90" i="2"/>
  <c r="K87" i="2"/>
  <c r="K84" i="2"/>
  <c r="K92" i="2" s="1"/>
  <c r="K53" i="2"/>
  <c r="K35" i="2"/>
  <c r="K25" i="2"/>
  <c r="J9" i="2"/>
  <c r="J90" i="2"/>
  <c r="I90" i="2"/>
  <c r="H90" i="2"/>
  <c r="G90" i="2"/>
  <c r="F90" i="2"/>
  <c r="E90" i="2"/>
  <c r="D90" i="2"/>
  <c r="C90" i="2"/>
  <c r="O90" i="2" s="1"/>
  <c r="J87" i="2"/>
  <c r="I87" i="2"/>
  <c r="H87" i="2"/>
  <c r="G87" i="2"/>
  <c r="F87" i="2"/>
  <c r="E87" i="2"/>
  <c r="D87" i="2"/>
  <c r="C87" i="2"/>
  <c r="J84" i="2"/>
  <c r="J92" i="2" s="1"/>
  <c r="I84" i="2"/>
  <c r="I92" i="2" s="1"/>
  <c r="H84" i="2"/>
  <c r="H92" i="2" s="1"/>
  <c r="G84" i="2"/>
  <c r="G92" i="2" s="1"/>
  <c r="F84" i="2"/>
  <c r="F92" i="2" s="1"/>
  <c r="E84" i="2"/>
  <c r="E92" i="2" s="1"/>
  <c r="D84" i="2"/>
  <c r="D92" i="2" s="1"/>
  <c r="C84" i="2"/>
  <c r="C92" i="2" s="1"/>
  <c r="J76" i="2"/>
  <c r="I76" i="2"/>
  <c r="H76" i="2"/>
  <c r="G76" i="2"/>
  <c r="D76" i="2"/>
  <c r="J70" i="2"/>
  <c r="I70" i="2"/>
  <c r="H70" i="2"/>
  <c r="G70" i="2"/>
  <c r="D70" i="2"/>
  <c r="J65" i="2"/>
  <c r="I65" i="2"/>
  <c r="H65" i="2"/>
  <c r="G65" i="2"/>
  <c r="D65" i="2"/>
  <c r="J53" i="2"/>
  <c r="I53" i="2"/>
  <c r="H53" i="2"/>
  <c r="G53" i="2"/>
  <c r="F53" i="2"/>
  <c r="E53" i="2"/>
  <c r="D53" i="2"/>
  <c r="I45" i="2"/>
  <c r="H45" i="2"/>
  <c r="G45" i="2"/>
  <c r="F45" i="2"/>
  <c r="E45" i="2"/>
  <c r="D45" i="2"/>
  <c r="J35" i="2"/>
  <c r="I35" i="2"/>
  <c r="H35" i="2"/>
  <c r="G35" i="2"/>
  <c r="F35" i="2"/>
  <c r="E35" i="2"/>
  <c r="D35" i="2"/>
  <c r="J25" i="2"/>
  <c r="H25" i="2"/>
  <c r="G25" i="2"/>
  <c r="F25" i="2"/>
  <c r="E25" i="2"/>
  <c r="D25" i="2"/>
  <c r="I15" i="2"/>
  <c r="H15" i="2"/>
  <c r="G15" i="2"/>
  <c r="F15" i="2"/>
  <c r="E15" i="2"/>
  <c r="D15" i="2"/>
  <c r="D9" i="2"/>
  <c r="O45" i="2" l="1"/>
  <c r="L92" i="2"/>
  <c r="M92" i="2"/>
  <c r="O87" i="2"/>
  <c r="O70" i="2"/>
  <c r="O84" i="2"/>
  <c r="O76" i="2"/>
  <c r="O65" i="2"/>
  <c r="N92" i="2"/>
  <c r="O53" i="2"/>
  <c r="O35" i="2"/>
  <c r="N81" i="2"/>
  <c r="N94" i="2" s="1"/>
  <c r="F9" i="2"/>
  <c r="J15" i="2"/>
  <c r="O15" i="2" s="1"/>
  <c r="M9" i="2"/>
  <c r="M81" i="2" s="1"/>
  <c r="M94" i="2" s="1"/>
  <c r="I9" i="2"/>
  <c r="G9" i="2"/>
  <c r="G81" i="2" s="1"/>
  <c r="G94" i="2" s="1"/>
  <c r="L9" i="2"/>
  <c r="L81" i="2" s="1"/>
  <c r="L94" i="2" s="1"/>
  <c r="E9" i="2"/>
  <c r="E81" i="2" s="1"/>
  <c r="E94" i="2" s="1"/>
  <c r="K81" i="2"/>
  <c r="K94" i="2" s="1"/>
  <c r="H9" i="2"/>
  <c r="C81" i="2"/>
  <c r="C94" i="2" s="1"/>
  <c r="D81" i="2"/>
  <c r="D94" i="2" s="1"/>
  <c r="H81" i="2"/>
  <c r="H94" i="2" s="1"/>
  <c r="F81" i="2"/>
  <c r="F94" i="2" s="1"/>
  <c r="I25" i="2"/>
  <c r="O25" i="2" s="1"/>
  <c r="O92" i="2" l="1"/>
  <c r="J81" i="2"/>
  <c r="J94" i="2" s="1"/>
  <c r="I81" i="2"/>
  <c r="I94" i="2" s="1"/>
  <c r="O9" i="2"/>
  <c r="O81" i="2" l="1"/>
  <c r="O94" i="2" s="1"/>
</calcChain>
</file>

<file path=xl/sharedStrings.xml><?xml version="1.0" encoding="utf-8"?>
<sst xmlns="http://schemas.openxmlformats.org/spreadsheetml/2006/main" count="110" uniqueCount="110">
  <si>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</si>
  <si>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</si>
  <si>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</si>
  <si>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</si>
  <si>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</si>
  <si>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</si>
  <si>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</si>
  <si>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</si>
  <si>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</si>
  <si>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</si>
  <si>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</si>
  <si>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</si>
  <si>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</si>
  <si>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</si>
  <si>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</si>
  <si>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</si>
  <si>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</si>
  <si>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</si>
  <si>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</si>
  <si>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</si>
  <si>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</si>
  <si>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</si>
  <si>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</si>
  <si>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</si>
  <si>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</si>
  <si>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</si>
  <si>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</si>
  <si>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</si>
  <si>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</si>
  <si>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</si>
  <si>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</si>
  <si>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</si>
  <si>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</si>
  <si>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</si>
  <si>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</si>
  <si>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</si>
  <si>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</si>
  <si>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</si>
  <si>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</si>
  <si>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</si>
  <si>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</si>
  <si>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</si>
  <si>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</si>
  <si>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</si>
  <si>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</si>
  <si>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</si>
  <si>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</si>
  <si>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</si>
  <si>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</si>
  <si>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</si>
  <si>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</si>
  <si>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</si>
  <si>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</si>
  <si>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</si>
  <si>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</si>
  <si>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</si>
  <si>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</si>
  <si>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</si>
  <si>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</si>
  <si>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</si>
  <si>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</si>
  <si>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</si>
  <si>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</si>
  <si>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</si>
  <si>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</si>
  <si>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</si>
  <si>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</si>
  <si>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</si>
  <si>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</si>
  <si>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</si>
  <si>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</si>
  <si>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</si>
  <si>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</si>
  <si>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</si>
  <si>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</si>
  <si>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</si>
  <si>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</si>
  <si>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</si>
  <si>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</si>
  <si>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</si>
  <si>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</si>
  <si>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</si>
  <si>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</si>
  <si>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</si>
  <si>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</si>
  <si>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</si>
  <si>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</si>
  <si>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</si>
  <si>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</si>
  <si>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</si>
  <si>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</si>
  <si>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</si>
  <si>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</si>
  <si>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</si>
  <si>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</si>
  <si>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</si>
  <si>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</si>
  <si>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</si>
  <si>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</si>
  <si>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</si>
  <si>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</si>
  <si>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</si>
  <si>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</si>
  <si>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</si>
  <si>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</si>
  <si>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Angel David Taveras Difo</t>
  </si>
  <si>
    <t xml:space="preserve">          Aura Migdalia Segura Matos</t>
  </si>
  <si>
    <t xml:space="preserve">                                              Angel Alberto Sánchez González</t>
  </si>
  <si>
    <t>Año 2025</t>
  </si>
  <si>
    <t xml:space="preserve">                                              Encargado Div.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</si>
</sst>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164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164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164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164" fontId="0" fillId="0" borderId="4" xfId="2" applyNumberFormat="1" applyFont="1" applyBorder="1" applyAlignment="1">
      <alignment horizontal="right" vertical="justify" wrapText="1"/>
    </xf>
    <xf numFmtId="164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164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164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164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9" fontId="8" fillId="0" borderId="2" xfId="0" applyNumberFormat="1" applyFont="1" applyBorder="1" applyAlignment="1">
      <alignment horizontal="left" wrapText="1" indent="4"/>
    </xf>
    <xf numFmtId="2" fontId="0" fillId="0" borderId="2" xfId="0" applyNumberFormat="1" applyBorder="1" applyAlignment="1">
      <alignment horizontal="right" vertical="justify" wrapText="1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165" fontId="10" fillId="3" borderId="1" xfId="2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164" fontId="0" fillId="0" borderId="0" xfId="1" applyFont="1"/>
    <xf numFmtId="4" fontId="0" fillId="0" borderId="0" xfId="1" applyNumberFormat="1" applyFont="1"/>
    <xf numFmtId="165" fontId="0" fillId="0" borderId="0" xfId="0" applyNumberFormat="1"/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10" fontId="0" fillId="0" borderId="0" xfId="3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5" fontId="2" fillId="3" borderId="2" xfId="0" applyNumberFormat="1" applyFont="1" applyFill="1" applyBorder="1"/>
    <xf numFmtId="4" fontId="2" fillId="3" borderId="2" xfId="0" applyNumberFormat="1" applyFont="1" applyFill="1" applyBorder="1"/>
    <xf numFmtId="165" fontId="12" fillId="3" borderId="1" xfId="2" applyFont="1" applyFill="1" applyBorder="1" applyAlignment="1">
      <alignment horizontal="right" vertical="justify" wrapText="1"/>
    </xf>
    <xf numFmtId="4" fontId="12" fillId="3" borderId="1" xfId="2" applyNumberFormat="1" applyFont="1" applyFill="1" applyBorder="1" applyAlignment="1">
      <alignment horizontal="right" vertical="justify" wrapText="1"/>
    </xf>
    <xf numFmtId="164" fontId="2" fillId="0" borderId="4" xfId="1" applyFont="1" applyBorder="1" applyAlignment="1">
      <alignment horizontal="right" vertical="justify" wrapText="1"/>
    </xf>
    <xf numFmtId="4" fontId="2" fillId="0" borderId="4" xfId="1" applyNumberFormat="1" applyFont="1" applyBorder="1" applyAlignment="1">
      <alignment horizontal="right" vertical="justify" wrapText="1"/>
    </xf>
    <xf numFmtId="3" fontId="0" fillId="0" borderId="0" xfId="0" applyNumberFormat="1"/>
    <xf numFmtId="164" fontId="2" fillId="0" borderId="9" xfId="2" applyNumberFormat="1" applyFont="1" applyBorder="1" applyAlignment="1">
      <alignment horizontal="right" vertical="justify" wrapText="1"/>
    </xf>
    <xf numFmtId="2" fontId="0" fillId="0" borderId="4" xfId="0" applyNumberFormat="1" applyBorder="1" applyAlignment="1">
      <alignment horizontal="right" vertical="justify" wrapText="1"/>
    </xf>
    <xf numFmtId="164" fontId="2" fillId="0" borderId="4" xfId="2" applyNumberFormat="1" applyFont="1" applyBorder="1" applyAlignment="1">
      <alignment horizontal="right" vertical="justify" wrapText="1"/>
    </xf>
    <xf numFmtId="4" fontId="0" fillId="0" borderId="4" xfId="0" applyNumberFormat="1" applyBorder="1" applyAlignment="1">
      <alignment horizontal="right" vertical="justify" wrapText="1"/>
    </xf>
    <xf numFmtId="2" fontId="0" fillId="0" borderId="0" xfId="0" applyNumberFormat="1" applyAlignment="1">
      <alignment horizontal="right" vertical="justify" wrapText="1"/>
    </xf>
    <xf numFmtId="2" fontId="2" fillId="0" borderId="4" xfId="0" applyNumberFormat="1" applyFont="1" applyBorder="1" applyAlignment="1">
      <alignment horizontal="right" vertical="justify" wrapText="1"/>
    </xf>
    <xf numFmtId="2" fontId="0" fillId="0" borderId="8" xfId="0" applyNumberFormat="1" applyBorder="1" applyAlignment="1">
      <alignment horizontal="right" vertical="justify" wrapText="1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D5F2CA7F-461A-426C-898D-C1C5C88E6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3856CA7-0A71-424D-8D94-0612A254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57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852488</xdr:colOff>
      <xdr:row>100</xdr:row>
      <xdr:rowOff>168011</xdr:rowOff>
    </xdr:from>
    <xdr:to>
      <xdr:col>1</xdr:col>
      <xdr:colOff>4071938</xdr:colOff>
      <xdr:row>100</xdr:row>
      <xdr:rowOff>169068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CA90695F-8DB6-4D5F-9C0F-1057F9651DE3}"/>
            </a:ext>
          </a:extLst>
        </xdr:cNvPr>
        <xdr:cNvCxnSpPr/>
      </xdr:nvCxnSpPr>
      <xdr:spPr>
        <a:xfrm flipV="1">
          <a:off x="852488" y="22682730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3014662</xdr:colOff>
      <xdr:row>107</xdr:row>
      <xdr:rowOff>135731</xdr:rowOff>
    </xdr:from>
    <xdr:to>
      <xdr:col>1</xdr:col>
      <xdr:colOff>6334125</xdr:colOff>
      <xdr:row>107</xdr:row>
      <xdr:rowOff>135732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C49F0DD5-70F7-476C-ADA2-87B189D93782}"/>
            </a:ext>
          </a:extLst>
        </xdr:cNvPr>
        <xdr:cNvCxnSpPr/>
      </xdr:nvCxnSpPr>
      <xdr:spPr>
        <a:xfrm flipV="1">
          <a:off x="3014662" y="23983950"/>
          <a:ext cx="3319463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6298407</xdr:colOff>
      <xdr:row>100</xdr:row>
      <xdr:rowOff>104775</xdr:rowOff>
    </xdr:from>
    <xdr:to>
      <xdr:col>14</xdr:col>
      <xdr:colOff>1393031</xdr:colOff>
      <xdr:row>100</xdr:row>
      <xdr:rowOff>107156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37FE1D14-288A-4249-A49F-2673C8B16FBD}"/>
            </a:ext>
          </a:extLst>
        </xdr:cNvPr>
        <xdr:cNvCxnSpPr/>
      </xdr:nvCxnSpPr>
      <xdr:spPr>
        <a:xfrm>
          <a:off x="6298407" y="22619494"/>
          <a:ext cx="2845593" cy="23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671A-B3DE-4C23-8BE4-6922FE7B0A22}">
  <sheetPr>
    <tabColor rgb="FF000099"/>
  </sheetPr>
  <dimension ref="A1:R115"/>
  <sheetViews>
    <sheetView showGridLines="0" tabSelected="1" topLeftCell="B1" zoomScale="80" zoomScaleNormal="80" zoomScaleSheetLayoutView="80" workbookViewId="0">
      <selection activeCell="S18" sqref="S18"/>
    </sheetView>
  </sheetViews>
  <sheetFormatPr baseColWidth="10" defaultColWidth="9.109375" defaultRowHeight="14.4" x14ac:dyDescent="0.3"/>
  <cols>
    <col min="1" max="1" width="1.33203125" hidden="1" customWidth="1"/>
    <col min="2" max="2" width="97.5546875" customWidth="1"/>
    <col min="3" max="3" width="18.6640625" customWidth="1"/>
    <col min="4" max="4" width="20.88671875" customWidth="1"/>
    <col min="5" max="7" width="20.88671875" hidden="1" customWidth="1"/>
    <col min="8" max="14" width="20.88671875" style="3" hidden="1" customWidth="1"/>
    <col min="15" max="15" width="22" style="3" customWidth="1"/>
    <col min="16" max="16" width="12.44140625" style="71" bestFit="1" customWidth="1"/>
    <col min="17" max="17" width="14.5546875" bestFit="1" customWidth="1"/>
  </cols>
  <sheetData>
    <row r="1" spans="2:17" ht="32.25" customHeight="1" x14ac:dyDescent="0.4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68"/>
    </row>
    <row r="2" spans="2:17" ht="20.399999999999999" x14ac:dyDescent="0.35">
      <c r="B2" s="107" t="s">
        <v>108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69"/>
    </row>
    <row r="3" spans="2:17" ht="20.399999999999999" x14ac:dyDescent="0.35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70"/>
    </row>
    <row r="4" spans="2:17" ht="20.399999999999999" x14ac:dyDescent="0.35">
      <c r="B4" s="108" t="s">
        <v>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70"/>
    </row>
    <row r="5" spans="2:17" x14ac:dyDescent="0.3">
      <c r="B5" s="109"/>
      <c r="C5" s="109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2:17" ht="5.25" customHeight="1" x14ac:dyDescent="0.3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</row>
    <row r="7" spans="2:17" ht="17.399999999999999" x14ac:dyDescent="0.3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104</v>
      </c>
      <c r="O7" s="7" t="s">
        <v>10</v>
      </c>
    </row>
    <row r="8" spans="2:17" x14ac:dyDescent="0.3">
      <c r="B8" s="8" t="s">
        <v>11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1"/>
    </row>
    <row r="9" spans="2:17" s="17" customFormat="1" ht="18" customHeight="1" x14ac:dyDescent="0.3">
      <c r="B9" s="12" t="s">
        <v>12</v>
      </c>
      <c r="C9" s="13">
        <f>SUM(C10:C14)</f>
        <v>4692459.4400000004</v>
      </c>
      <c r="D9" s="91">
        <f t="shared" ref="D9:H9" si="0">SUM(D10:D14)</f>
        <v>4692560.05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4">
        <f t="shared" si="0"/>
        <v>0</v>
      </c>
      <c r="I9" s="14">
        <f t="shared" ref="I9:N9" si="1">SUM(I10:I14)</f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5">
        <f>SUM(C9:N9)</f>
        <v>9385019.4900000002</v>
      </c>
      <c r="P9" s="72"/>
      <c r="Q9" s="16"/>
    </row>
    <row r="10" spans="2:17" ht="18" customHeight="1" x14ac:dyDescent="0.3">
      <c r="B10" s="18" t="s">
        <v>13</v>
      </c>
      <c r="C10" s="61">
        <f>2723000+1064000</f>
        <v>3787000</v>
      </c>
      <c r="D10" s="3">
        <f>2728000+1034000</f>
        <v>3762000</v>
      </c>
      <c r="E10" s="19"/>
      <c r="F10" s="19"/>
      <c r="G10" s="19"/>
      <c r="H10" s="20"/>
      <c r="I10" s="20"/>
      <c r="J10" s="20"/>
      <c r="K10" s="20"/>
      <c r="L10" s="20"/>
      <c r="M10" s="20"/>
      <c r="N10" s="20"/>
      <c r="O10" s="21">
        <f>SUM(C10:N10)</f>
        <v>7549000</v>
      </c>
      <c r="P10" s="90"/>
      <c r="Q10" s="3"/>
    </row>
    <row r="11" spans="2:17" ht="18" customHeight="1" x14ac:dyDescent="0.3">
      <c r="B11" s="18" t="s">
        <v>14</v>
      </c>
      <c r="C11" s="61">
        <v>337000</v>
      </c>
      <c r="D11" s="24">
        <v>337000</v>
      </c>
      <c r="E11" s="19"/>
      <c r="F11" s="19"/>
      <c r="G11" s="19"/>
      <c r="H11" s="20"/>
      <c r="I11" s="20"/>
      <c r="J11" s="20"/>
      <c r="K11" s="20"/>
      <c r="L11" s="20"/>
      <c r="M11" s="20"/>
      <c r="N11" s="20"/>
      <c r="O11" s="21">
        <f t="shared" ref="O11:O21" si="2">SUM(C11:N11)</f>
        <v>674000</v>
      </c>
      <c r="P11" s="73"/>
      <c r="Q11" s="3"/>
    </row>
    <row r="12" spans="2:17" ht="18" customHeight="1" x14ac:dyDescent="0.3">
      <c r="B12" s="18" t="s">
        <v>15</v>
      </c>
      <c r="C12" s="22">
        <v>0</v>
      </c>
      <c r="D12" s="24">
        <v>28621.599999999999</v>
      </c>
      <c r="E12" s="19"/>
      <c r="F12" s="19"/>
      <c r="G12" s="19"/>
      <c r="H12" s="20"/>
      <c r="I12" s="20"/>
      <c r="J12" s="20"/>
      <c r="K12" s="20"/>
      <c r="L12" s="20"/>
      <c r="M12" s="20"/>
      <c r="N12" s="20"/>
      <c r="O12" s="21">
        <f t="shared" si="2"/>
        <v>28621.599999999999</v>
      </c>
      <c r="P12" s="73"/>
      <c r="Q12" s="3"/>
    </row>
    <row r="13" spans="2:17" ht="18" customHeight="1" x14ac:dyDescent="0.3">
      <c r="B13" s="18" t="s">
        <v>16</v>
      </c>
      <c r="C13" s="22">
        <v>0</v>
      </c>
      <c r="D13" s="92">
        <v>0</v>
      </c>
      <c r="E13" s="22"/>
      <c r="F13" s="22"/>
      <c r="G13" s="22"/>
      <c r="H13" s="23"/>
      <c r="I13" s="23"/>
      <c r="J13" s="23"/>
      <c r="K13" s="23"/>
      <c r="L13" s="23"/>
      <c r="M13" s="23"/>
      <c r="N13" s="23"/>
      <c r="O13" s="21">
        <f t="shared" si="2"/>
        <v>0</v>
      </c>
      <c r="P13" s="73"/>
      <c r="Q13" s="3"/>
    </row>
    <row r="14" spans="2:17" ht="18" customHeight="1" x14ac:dyDescent="0.3">
      <c r="B14" s="18" t="s">
        <v>17</v>
      </c>
      <c r="C14" s="61">
        <f>407649.78+160809.66</f>
        <v>568459.44000000006</v>
      </c>
      <c r="D14" s="3">
        <v>564938.44999999995</v>
      </c>
      <c r="E14" s="24"/>
      <c r="F14" s="24"/>
      <c r="G14" s="24"/>
      <c r="H14" s="23"/>
      <c r="I14" s="23"/>
      <c r="J14" s="23"/>
      <c r="K14" s="23"/>
      <c r="L14" s="23"/>
      <c r="M14" s="23"/>
      <c r="N14" s="23"/>
      <c r="O14" s="21">
        <f t="shared" si="2"/>
        <v>1133397.8900000001</v>
      </c>
      <c r="P14" s="90"/>
      <c r="Q14" s="3"/>
    </row>
    <row r="15" spans="2:17" s="17" customFormat="1" ht="18" customHeight="1" x14ac:dyDescent="0.3">
      <c r="B15" s="26" t="s">
        <v>18</v>
      </c>
      <c r="C15" s="27">
        <f>SUM(C16:C24)</f>
        <v>1445935.92</v>
      </c>
      <c r="D15" s="93">
        <f t="shared" ref="D15:H15" si="3">SUM(D16:D24)</f>
        <v>2087007.23</v>
      </c>
      <c r="E15" s="27">
        <f t="shared" si="3"/>
        <v>0</v>
      </c>
      <c r="F15" s="27">
        <f t="shared" si="3"/>
        <v>0</v>
      </c>
      <c r="G15" s="27">
        <f t="shared" si="3"/>
        <v>0</v>
      </c>
      <c r="H15" s="28">
        <f t="shared" si="3"/>
        <v>0</v>
      </c>
      <c r="I15" s="28">
        <f t="shared" ref="I15:N15" si="4">SUM(I16:I24)</f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9">
        <f>SUM(C15:N15)</f>
        <v>3532943.15</v>
      </c>
      <c r="P15" s="72"/>
      <c r="Q15" s="50"/>
    </row>
    <row r="16" spans="2:17" ht="18" customHeight="1" x14ac:dyDescent="0.3">
      <c r="B16" s="18" t="s">
        <v>19</v>
      </c>
      <c r="C16" s="61">
        <v>251667.16</v>
      </c>
      <c r="D16" s="32">
        <v>252862.87</v>
      </c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21">
        <f t="shared" si="2"/>
        <v>504530.03</v>
      </c>
      <c r="P16" s="73"/>
      <c r="Q16" s="3"/>
    </row>
    <row r="17" spans="2:17" ht="18" customHeight="1" x14ac:dyDescent="0.3">
      <c r="B17" s="18" t="s">
        <v>20</v>
      </c>
      <c r="C17" s="22">
        <v>0</v>
      </c>
      <c r="D17" s="92">
        <v>0</v>
      </c>
      <c r="E17" s="19"/>
      <c r="F17" s="22"/>
      <c r="G17" s="30"/>
      <c r="H17" s="21"/>
      <c r="I17" s="20"/>
      <c r="J17" s="20"/>
      <c r="K17" s="20"/>
      <c r="L17" s="20"/>
      <c r="M17" s="20"/>
      <c r="N17" s="20"/>
      <c r="O17" s="21">
        <f t="shared" si="2"/>
        <v>0</v>
      </c>
      <c r="P17" s="73"/>
      <c r="Q17" s="3"/>
    </row>
    <row r="18" spans="2:17" ht="18" customHeight="1" x14ac:dyDescent="0.3">
      <c r="B18" s="18" t="s">
        <v>21</v>
      </c>
      <c r="C18" s="61">
        <v>0</v>
      </c>
      <c r="D18" s="32">
        <v>26000</v>
      </c>
      <c r="E18" s="19"/>
      <c r="F18" s="19"/>
      <c r="G18" s="19"/>
      <c r="H18" s="20"/>
      <c r="I18" s="20"/>
      <c r="J18" s="20"/>
      <c r="K18" s="20"/>
      <c r="L18" s="20"/>
      <c r="M18" s="20"/>
      <c r="N18" s="20"/>
      <c r="O18" s="21">
        <f t="shared" si="2"/>
        <v>26000</v>
      </c>
      <c r="P18" s="73"/>
    </row>
    <row r="19" spans="2:17" ht="18" customHeight="1" x14ac:dyDescent="0.3">
      <c r="B19" s="18" t="s">
        <v>22</v>
      </c>
      <c r="C19" s="22">
        <v>0</v>
      </c>
      <c r="D19" s="92">
        <v>0</v>
      </c>
      <c r="E19" s="19"/>
      <c r="F19" s="30"/>
      <c r="G19" s="30"/>
      <c r="H19" s="21"/>
      <c r="I19" s="20"/>
      <c r="J19" s="20"/>
      <c r="K19" s="20"/>
      <c r="L19" s="20"/>
      <c r="M19" s="20"/>
      <c r="N19" s="20"/>
      <c r="O19" s="21">
        <f t="shared" si="2"/>
        <v>0</v>
      </c>
      <c r="P19" s="73"/>
    </row>
    <row r="20" spans="2:17" ht="18" customHeight="1" x14ac:dyDescent="0.3">
      <c r="B20" s="18" t="s">
        <v>23</v>
      </c>
      <c r="C20" s="61">
        <v>1049062.32</v>
      </c>
      <c r="D20" s="32">
        <v>1059660.94</v>
      </c>
      <c r="E20" s="30"/>
      <c r="F20" s="30"/>
      <c r="G20" s="22"/>
      <c r="H20" s="23"/>
      <c r="I20" s="20"/>
      <c r="J20" s="20"/>
      <c r="K20" s="20"/>
      <c r="L20" s="20"/>
      <c r="M20" s="20"/>
      <c r="N20" s="20"/>
      <c r="O20" s="21">
        <f t="shared" si="2"/>
        <v>2108723.2599999998</v>
      </c>
      <c r="Q20" s="73"/>
    </row>
    <row r="21" spans="2:17" ht="18" customHeight="1" x14ac:dyDescent="0.3">
      <c r="B21" s="18" t="s">
        <v>24</v>
      </c>
      <c r="C21" s="61">
        <v>145206.44</v>
      </c>
      <c r="D21" s="32">
        <v>144405.12</v>
      </c>
      <c r="E21" s="19"/>
      <c r="F21" s="19"/>
      <c r="G21" s="19"/>
      <c r="H21" s="20"/>
      <c r="I21" s="20"/>
      <c r="J21" s="20"/>
      <c r="K21" s="20"/>
      <c r="L21" s="20"/>
      <c r="M21" s="20"/>
      <c r="N21" s="20"/>
      <c r="O21" s="21">
        <f t="shared" si="2"/>
        <v>289611.56</v>
      </c>
      <c r="P21" s="73"/>
    </row>
    <row r="22" spans="2:17" ht="28.2" x14ac:dyDescent="0.3">
      <c r="B22" s="18" t="s">
        <v>25</v>
      </c>
      <c r="C22" s="22">
        <v>0</v>
      </c>
      <c r="D22" s="32">
        <v>15634.17</v>
      </c>
      <c r="E22" s="30"/>
      <c r="F22" s="30"/>
      <c r="G22" s="30"/>
      <c r="H22" s="21"/>
      <c r="I22" s="20"/>
      <c r="J22" s="20"/>
      <c r="K22" s="20"/>
      <c r="L22" s="20"/>
      <c r="M22" s="20"/>
      <c r="N22" s="20"/>
      <c r="O22" s="21">
        <f>SUM(C22:N22)</f>
        <v>15634.17</v>
      </c>
      <c r="P22" s="73"/>
    </row>
    <row r="23" spans="2:17" ht="18" customHeight="1" x14ac:dyDescent="0.3">
      <c r="B23" s="18" t="s">
        <v>26</v>
      </c>
      <c r="C23" s="22">
        <v>0</v>
      </c>
      <c r="D23" s="32">
        <v>320541.27</v>
      </c>
      <c r="E23" s="30"/>
      <c r="F23" s="30"/>
      <c r="G23" s="30"/>
      <c r="H23" s="21"/>
      <c r="I23" s="20"/>
      <c r="J23" s="20"/>
      <c r="K23" s="20"/>
      <c r="L23" s="20"/>
      <c r="M23" s="20"/>
      <c r="N23" s="20"/>
      <c r="O23" s="21">
        <f t="shared" ref="O23" si="5">SUM(C23:N23)</f>
        <v>320541.27</v>
      </c>
      <c r="P23" s="73"/>
      <c r="Q23" s="63"/>
    </row>
    <row r="24" spans="2:17" ht="18" customHeight="1" x14ac:dyDescent="0.3">
      <c r="B24" s="18" t="s">
        <v>27</v>
      </c>
      <c r="C24" s="22">
        <v>0</v>
      </c>
      <c r="D24" s="32">
        <v>267902.86</v>
      </c>
      <c r="E24" s="30"/>
      <c r="F24" s="30"/>
      <c r="G24" s="30"/>
      <c r="H24" s="21"/>
      <c r="I24" s="20"/>
      <c r="J24" s="20"/>
      <c r="K24" s="20"/>
      <c r="L24" s="20"/>
      <c r="M24" s="20"/>
      <c r="N24" s="20"/>
      <c r="O24" s="21">
        <f>SUM(C24:N24)</f>
        <v>267902.86</v>
      </c>
      <c r="P24" s="73"/>
    </row>
    <row r="25" spans="2:17" s="17" customFormat="1" ht="18" customHeight="1" x14ac:dyDescent="0.3">
      <c r="B25" s="26" t="s">
        <v>28</v>
      </c>
      <c r="C25" s="67">
        <f t="shared" ref="C25" si="6">SUM(C26:C34)</f>
        <v>78470.47</v>
      </c>
      <c r="D25" s="88">
        <f t="shared" ref="D25:N25" si="7">SUM(D26:D34)</f>
        <v>1234428.5560000001</v>
      </c>
      <c r="E25" s="88">
        <f t="shared" si="7"/>
        <v>0</v>
      </c>
      <c r="F25" s="88">
        <f t="shared" si="7"/>
        <v>0</v>
      </c>
      <c r="G25" s="88">
        <f t="shared" si="7"/>
        <v>0</v>
      </c>
      <c r="H25" s="89">
        <f t="shared" si="7"/>
        <v>0</v>
      </c>
      <c r="I25" s="28">
        <f t="shared" si="7"/>
        <v>0</v>
      </c>
      <c r="J25" s="28">
        <f t="shared" si="7"/>
        <v>0</v>
      </c>
      <c r="K25" s="28">
        <f t="shared" si="7"/>
        <v>0</v>
      </c>
      <c r="L25" s="28">
        <f t="shared" si="7"/>
        <v>0</v>
      </c>
      <c r="M25" s="28">
        <f t="shared" si="7"/>
        <v>0</v>
      </c>
      <c r="N25" s="28">
        <f t="shared" si="7"/>
        <v>0</v>
      </c>
      <c r="O25" s="29">
        <f>SUM(C25:N25)</f>
        <v>1312899.0260000001</v>
      </c>
      <c r="P25" s="72"/>
    </row>
    <row r="26" spans="2:17" ht="18" customHeight="1" x14ac:dyDescent="0.3">
      <c r="B26" s="18" t="s">
        <v>29</v>
      </c>
      <c r="C26" s="22">
        <v>0</v>
      </c>
      <c r="D26" s="32">
        <v>24318.723999999998</v>
      </c>
      <c r="E26" s="30"/>
      <c r="F26" s="22"/>
      <c r="G26" s="30"/>
      <c r="H26" s="21"/>
      <c r="I26" s="20"/>
      <c r="J26" s="20"/>
      <c r="K26" s="20"/>
      <c r="L26" s="20"/>
      <c r="M26" s="20"/>
      <c r="N26" s="20"/>
      <c r="O26" s="21">
        <f>SUM(C26:N26)</f>
        <v>24318.723999999998</v>
      </c>
      <c r="P26" s="73"/>
    </row>
    <row r="27" spans="2:17" ht="18" customHeight="1" x14ac:dyDescent="0.3">
      <c r="B27" s="18" t="s">
        <v>30</v>
      </c>
      <c r="C27" s="22">
        <v>0</v>
      </c>
      <c r="D27" s="92">
        <v>0</v>
      </c>
      <c r="E27" s="22"/>
      <c r="F27" s="22"/>
      <c r="G27" s="22"/>
      <c r="H27" s="23"/>
      <c r="I27" s="23"/>
      <c r="J27" s="23"/>
      <c r="K27" s="23"/>
      <c r="L27" s="23"/>
      <c r="M27" s="23"/>
      <c r="N27" s="23"/>
      <c r="O27" s="21">
        <f t="shared" ref="O27:O33" si="8">SUM(C27:N27)</f>
        <v>0</v>
      </c>
      <c r="P27" s="73"/>
    </row>
    <row r="28" spans="2:17" ht="18" customHeight="1" x14ac:dyDescent="0.3">
      <c r="B28" s="18" t="s">
        <v>31</v>
      </c>
      <c r="C28" s="22">
        <v>0</v>
      </c>
      <c r="D28" s="32">
        <v>42590.784</v>
      </c>
      <c r="E28" s="30"/>
      <c r="F28" s="30"/>
      <c r="G28" s="30"/>
      <c r="H28" s="21"/>
      <c r="I28" s="21"/>
      <c r="J28" s="21"/>
      <c r="K28" s="21"/>
      <c r="L28" s="21"/>
      <c r="M28" s="21"/>
      <c r="N28" s="21"/>
      <c r="O28" s="21">
        <f t="shared" si="8"/>
        <v>42590.784</v>
      </c>
      <c r="P28" s="73"/>
    </row>
    <row r="29" spans="2:17" ht="18" customHeight="1" x14ac:dyDescent="0.3">
      <c r="B29" s="18" t="s">
        <v>32</v>
      </c>
      <c r="C29" s="22">
        <v>0</v>
      </c>
      <c r="D29" s="92">
        <v>0</v>
      </c>
      <c r="E29" s="22"/>
      <c r="F29" s="22"/>
      <c r="G29" s="22"/>
      <c r="H29" s="23"/>
      <c r="I29" s="23"/>
      <c r="J29" s="23"/>
      <c r="K29" s="23"/>
      <c r="L29" s="23"/>
      <c r="M29" s="23"/>
      <c r="N29" s="23"/>
      <c r="O29" s="21">
        <f>SUM(C29:N29)</f>
        <v>0</v>
      </c>
      <c r="P29" s="73"/>
    </row>
    <row r="30" spans="2:17" ht="18" customHeight="1" x14ac:dyDescent="0.3">
      <c r="B30" s="18" t="s">
        <v>33</v>
      </c>
      <c r="C30" s="22">
        <v>0</v>
      </c>
      <c r="D30" s="92">
        <v>0</v>
      </c>
      <c r="E30" s="30"/>
      <c r="F30" s="22"/>
      <c r="G30" s="22"/>
      <c r="H30" s="23"/>
      <c r="I30" s="23"/>
      <c r="J30" s="23"/>
      <c r="K30" s="23"/>
      <c r="L30" s="23"/>
      <c r="M30" s="23"/>
      <c r="N30" s="23"/>
      <c r="O30" s="21">
        <f t="shared" si="8"/>
        <v>0</v>
      </c>
      <c r="P30" s="73"/>
    </row>
    <row r="31" spans="2:17" ht="18" customHeight="1" x14ac:dyDescent="0.3">
      <c r="B31" s="18" t="s">
        <v>34</v>
      </c>
      <c r="C31" s="22">
        <v>0</v>
      </c>
      <c r="D31" s="92">
        <v>0</v>
      </c>
      <c r="E31" s="22"/>
      <c r="F31" s="22"/>
      <c r="G31" s="22"/>
      <c r="H31" s="23"/>
      <c r="I31" s="23"/>
      <c r="J31" s="23"/>
      <c r="K31" s="23"/>
      <c r="L31" s="23"/>
      <c r="M31" s="23"/>
      <c r="N31" s="23"/>
      <c r="O31" s="21">
        <f t="shared" si="8"/>
        <v>0</v>
      </c>
      <c r="P31" s="73"/>
    </row>
    <row r="32" spans="2:17" ht="18" customHeight="1" x14ac:dyDescent="0.3">
      <c r="B32" s="18" t="s">
        <v>35</v>
      </c>
      <c r="C32" s="61">
        <v>0</v>
      </c>
      <c r="D32" s="32">
        <v>1052610.1640000001</v>
      </c>
      <c r="E32" s="22"/>
      <c r="F32" s="32"/>
      <c r="G32" s="32"/>
      <c r="H32" s="33"/>
      <c r="I32" s="33"/>
      <c r="J32" s="33"/>
      <c r="K32" s="33"/>
      <c r="L32" s="33"/>
      <c r="M32" s="33"/>
      <c r="N32" s="33"/>
      <c r="O32" s="21">
        <f t="shared" si="8"/>
        <v>1052610.1640000001</v>
      </c>
      <c r="P32" s="73"/>
    </row>
    <row r="33" spans="2:17" ht="18" customHeight="1" x14ac:dyDescent="0.3">
      <c r="B33" s="35" t="s">
        <v>36</v>
      </c>
      <c r="C33" s="22">
        <v>0</v>
      </c>
      <c r="D33" s="92">
        <v>0</v>
      </c>
      <c r="E33" s="22"/>
      <c r="F33" s="22"/>
      <c r="G33" s="22"/>
      <c r="H33" s="23"/>
      <c r="I33" s="23"/>
      <c r="J33" s="23"/>
      <c r="K33" s="23"/>
      <c r="L33" s="23"/>
      <c r="M33" s="23"/>
      <c r="N33" s="23"/>
      <c r="O33" s="21">
        <f t="shared" si="8"/>
        <v>0</v>
      </c>
      <c r="P33" s="73"/>
    </row>
    <row r="34" spans="2:17" ht="18" customHeight="1" x14ac:dyDescent="0.3">
      <c r="B34" s="18" t="s">
        <v>37</v>
      </c>
      <c r="C34" s="30">
        <v>78470.47</v>
      </c>
      <c r="D34" s="32">
        <f>114908.884</f>
        <v>114908.88400000001</v>
      </c>
      <c r="E34" s="30"/>
      <c r="F34" s="32"/>
      <c r="G34" s="32"/>
      <c r="H34" s="33"/>
      <c r="I34" s="33"/>
      <c r="J34" s="33"/>
      <c r="K34" s="33"/>
      <c r="L34" s="33"/>
      <c r="M34" s="33"/>
      <c r="N34" s="33"/>
      <c r="O34" s="21">
        <f>SUM(C34:N34)</f>
        <v>193379.35399999999</v>
      </c>
      <c r="P34" s="73"/>
    </row>
    <row r="35" spans="2:17" s="17" customFormat="1" ht="18" customHeight="1" x14ac:dyDescent="0.3">
      <c r="B35" s="26" t="s">
        <v>38</v>
      </c>
      <c r="C35" s="34">
        <f t="shared" ref="C35" si="9">SUM(C36:C44)</f>
        <v>0</v>
      </c>
      <c r="D35" s="93">
        <f t="shared" ref="D35:H35" si="10">SUM(D36:D44)</f>
        <v>65019.75</v>
      </c>
      <c r="E35" s="27">
        <f t="shared" si="10"/>
        <v>0</v>
      </c>
      <c r="F35" s="27">
        <f t="shared" si="10"/>
        <v>0</v>
      </c>
      <c r="G35" s="34">
        <f t="shared" si="10"/>
        <v>0</v>
      </c>
      <c r="H35" s="36">
        <f t="shared" si="10"/>
        <v>0</v>
      </c>
      <c r="I35" s="36">
        <f t="shared" ref="I35:N35" si="11">SUM(I36:I44)</f>
        <v>0</v>
      </c>
      <c r="J35" s="36">
        <f t="shared" si="11"/>
        <v>0</v>
      </c>
      <c r="K35" s="36">
        <f t="shared" si="11"/>
        <v>0</v>
      </c>
      <c r="L35" s="36">
        <f t="shared" si="11"/>
        <v>0</v>
      </c>
      <c r="M35" s="36">
        <f t="shared" si="11"/>
        <v>0</v>
      </c>
      <c r="N35" s="36">
        <f t="shared" si="11"/>
        <v>0</v>
      </c>
      <c r="O35" s="29">
        <f>SUM(C35:N35)</f>
        <v>65019.75</v>
      </c>
      <c r="P35" s="72"/>
      <c r="Q35" s="63"/>
    </row>
    <row r="36" spans="2:17" ht="18" customHeight="1" x14ac:dyDescent="0.3">
      <c r="B36" s="18" t="s">
        <v>39</v>
      </c>
      <c r="C36" s="22">
        <v>0</v>
      </c>
      <c r="D36" s="92">
        <v>0</v>
      </c>
      <c r="E36" s="22"/>
      <c r="F36" s="22"/>
      <c r="G36" s="22"/>
      <c r="H36" s="23"/>
      <c r="I36" s="23"/>
      <c r="J36" s="23"/>
      <c r="K36" s="23"/>
      <c r="L36" s="23"/>
      <c r="M36" s="23"/>
      <c r="N36" s="23"/>
      <c r="O36" s="23">
        <f>SUM(C36:N36)</f>
        <v>0</v>
      </c>
      <c r="P36" s="74"/>
    </row>
    <row r="37" spans="2:17" s="37" customFormat="1" ht="18" customHeight="1" x14ac:dyDescent="0.3">
      <c r="B37" s="18" t="s">
        <v>40</v>
      </c>
      <c r="C37" s="22">
        <v>0</v>
      </c>
      <c r="D37" s="92">
        <v>0</v>
      </c>
      <c r="E37" s="22"/>
      <c r="F37" s="22"/>
      <c r="G37" s="22"/>
      <c r="H37" s="23"/>
      <c r="I37" s="23"/>
      <c r="J37" s="23"/>
      <c r="K37" s="23"/>
      <c r="L37" s="23"/>
      <c r="M37" s="23"/>
      <c r="N37" s="23"/>
      <c r="O37" s="23">
        <f t="shared" ref="O37:O41" si="12">SUM(C37:N37)</f>
        <v>0</v>
      </c>
      <c r="P37" s="74"/>
    </row>
    <row r="38" spans="2:17" s="37" customFormat="1" ht="18" customHeight="1" x14ac:dyDescent="0.3">
      <c r="B38" s="18" t="s">
        <v>41</v>
      </c>
      <c r="C38" s="22">
        <v>0</v>
      </c>
      <c r="D38" s="92">
        <v>0</v>
      </c>
      <c r="E38" s="22"/>
      <c r="F38" s="22"/>
      <c r="G38" s="22"/>
      <c r="H38" s="23"/>
      <c r="I38" s="23"/>
      <c r="J38" s="23"/>
      <c r="K38" s="23"/>
      <c r="L38" s="23"/>
      <c r="M38" s="23"/>
      <c r="N38" s="23"/>
      <c r="O38" s="23">
        <f t="shared" si="12"/>
        <v>0</v>
      </c>
      <c r="P38" s="74"/>
    </row>
    <row r="39" spans="2:17" s="37" customFormat="1" ht="18" customHeight="1" x14ac:dyDescent="0.3">
      <c r="B39" s="18" t="s">
        <v>42</v>
      </c>
      <c r="C39" s="22">
        <v>0</v>
      </c>
      <c r="D39" s="92">
        <v>0</v>
      </c>
      <c r="E39" s="22"/>
      <c r="F39" s="22"/>
      <c r="G39" s="22"/>
      <c r="H39" s="23"/>
      <c r="I39" s="23"/>
      <c r="J39" s="23"/>
      <c r="K39" s="23"/>
      <c r="L39" s="23"/>
      <c r="M39" s="23"/>
      <c r="N39" s="23"/>
      <c r="O39" s="23">
        <f t="shared" si="12"/>
        <v>0</v>
      </c>
      <c r="P39" s="74"/>
    </row>
    <row r="40" spans="2:17" s="37" customFormat="1" ht="18" customHeight="1" x14ac:dyDescent="0.3">
      <c r="B40" s="18" t="s">
        <v>43</v>
      </c>
      <c r="C40" s="22">
        <v>0</v>
      </c>
      <c r="D40" s="92">
        <v>0</v>
      </c>
      <c r="E40" s="22"/>
      <c r="F40" s="22"/>
      <c r="G40" s="22"/>
      <c r="H40" s="23"/>
      <c r="I40" s="23"/>
      <c r="J40" s="23"/>
      <c r="K40" s="23"/>
      <c r="L40" s="23"/>
      <c r="M40" s="23"/>
      <c r="N40" s="23"/>
      <c r="O40" s="23">
        <f t="shared" si="12"/>
        <v>0</v>
      </c>
      <c r="P40" s="74"/>
    </row>
    <row r="41" spans="2:17" s="37" customFormat="1" ht="18" customHeight="1" x14ac:dyDescent="0.3">
      <c r="B41" s="35" t="s">
        <v>44</v>
      </c>
      <c r="C41" s="22">
        <v>0</v>
      </c>
      <c r="D41" s="92">
        <v>0</v>
      </c>
      <c r="E41" s="22"/>
      <c r="F41" s="22"/>
      <c r="G41" s="22"/>
      <c r="H41" s="23"/>
      <c r="I41" s="23"/>
      <c r="J41" s="23"/>
      <c r="K41" s="23"/>
      <c r="L41" s="23"/>
      <c r="M41" s="23"/>
      <c r="N41" s="23"/>
      <c r="O41" s="23">
        <f t="shared" si="12"/>
        <v>0</v>
      </c>
      <c r="P41" s="74"/>
    </row>
    <row r="42" spans="2:17" ht="18" customHeight="1" x14ac:dyDescent="0.3">
      <c r="B42" s="35" t="s">
        <v>45</v>
      </c>
      <c r="C42" s="22">
        <v>0</v>
      </c>
      <c r="D42" s="94">
        <v>65019.75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>
        <f>SUM(C42:N42)</f>
        <v>65019.75</v>
      </c>
      <c r="P42" s="74"/>
    </row>
    <row r="43" spans="2:17" ht="18" customHeight="1" x14ac:dyDescent="0.3">
      <c r="B43" s="18" t="s">
        <v>46</v>
      </c>
      <c r="C43" s="22">
        <v>0</v>
      </c>
      <c r="D43" s="92">
        <v>0</v>
      </c>
      <c r="E43" s="22"/>
      <c r="F43" s="22"/>
      <c r="G43" s="22"/>
      <c r="H43" s="23"/>
      <c r="I43" s="23"/>
      <c r="J43" s="23"/>
      <c r="K43" s="23"/>
      <c r="L43" s="23"/>
      <c r="M43" s="23"/>
      <c r="N43" s="23"/>
      <c r="O43" s="23">
        <f t="shared" ref="O43" si="13">SUM(C43:N43)</f>
        <v>0</v>
      </c>
      <c r="P43" s="74"/>
    </row>
    <row r="44" spans="2:17" ht="18" customHeight="1" x14ac:dyDescent="0.3">
      <c r="B44" s="18" t="s">
        <v>47</v>
      </c>
      <c r="C44" s="22">
        <v>0</v>
      </c>
      <c r="D44" s="95">
        <v>0</v>
      </c>
      <c r="E44" s="22"/>
      <c r="F44" s="22"/>
      <c r="G44" s="22"/>
      <c r="H44" s="23"/>
      <c r="I44" s="23"/>
      <c r="J44" s="23"/>
      <c r="K44" s="23"/>
      <c r="L44" s="23"/>
      <c r="M44" s="23"/>
      <c r="N44" s="23"/>
      <c r="O44" s="23">
        <f>SUM(C44:N44)</f>
        <v>0</v>
      </c>
      <c r="P44" s="74"/>
    </row>
    <row r="45" spans="2:17" ht="18" customHeight="1" x14ac:dyDescent="0.3">
      <c r="B45" s="26" t="s">
        <v>48</v>
      </c>
      <c r="C45" s="34">
        <f>SUM(C46:C52)</f>
        <v>0</v>
      </c>
      <c r="D45" s="96">
        <f t="shared" ref="D45:E45" si="14">SUM(D46:D52)</f>
        <v>0</v>
      </c>
      <c r="E45" s="34">
        <f t="shared" si="14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>SUM(C45:N45)</f>
        <v>0</v>
      </c>
      <c r="P45" s="75"/>
    </row>
    <row r="46" spans="2:17" ht="18" customHeight="1" x14ac:dyDescent="0.3">
      <c r="B46" s="38" t="s">
        <v>49</v>
      </c>
      <c r="C46" s="22">
        <v>0</v>
      </c>
      <c r="D46" s="92">
        <v>0</v>
      </c>
      <c r="E46" s="22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>SUM(C46:N46)</f>
        <v>0</v>
      </c>
      <c r="P46" s="74"/>
    </row>
    <row r="47" spans="2:17" ht="18" customHeight="1" x14ac:dyDescent="0.3">
      <c r="B47" s="18" t="s">
        <v>50</v>
      </c>
      <c r="C47" s="22">
        <v>0</v>
      </c>
      <c r="D47" s="92">
        <v>0</v>
      </c>
      <c r="E47" s="22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ref="O47:O51" si="15">SUM(C47:N47)</f>
        <v>0</v>
      </c>
      <c r="P47" s="74"/>
    </row>
    <row r="48" spans="2:17" ht="18" customHeight="1" x14ac:dyDescent="0.3">
      <c r="B48" s="18" t="s">
        <v>51</v>
      </c>
      <c r="C48" s="22">
        <v>0</v>
      </c>
      <c r="D48" s="92">
        <v>0</v>
      </c>
      <c r="E48" s="22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>SUM(C48:N48)</f>
        <v>0</v>
      </c>
      <c r="P48" s="74"/>
    </row>
    <row r="49" spans="2:18" ht="18" customHeight="1" x14ac:dyDescent="0.3">
      <c r="B49" s="18" t="s">
        <v>52</v>
      </c>
      <c r="C49" s="22">
        <v>0</v>
      </c>
      <c r="D49" s="92">
        <v>0</v>
      </c>
      <c r="E49" s="22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5"/>
        <v>0</v>
      </c>
      <c r="P49" s="74"/>
    </row>
    <row r="50" spans="2:18" ht="18" customHeight="1" x14ac:dyDescent="0.3">
      <c r="B50" s="18" t="s">
        <v>53</v>
      </c>
      <c r="C50" s="22">
        <v>0</v>
      </c>
      <c r="D50" s="92">
        <v>0</v>
      </c>
      <c r="E50" s="22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15"/>
        <v>0</v>
      </c>
      <c r="P50" s="74"/>
    </row>
    <row r="51" spans="2:18" ht="18" customHeight="1" x14ac:dyDescent="0.3">
      <c r="B51" s="18" t="s">
        <v>54</v>
      </c>
      <c r="C51" s="22">
        <v>0</v>
      </c>
      <c r="D51" s="92">
        <v>0</v>
      </c>
      <c r="E51" s="22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5"/>
        <v>0</v>
      </c>
      <c r="P51" s="74"/>
    </row>
    <row r="52" spans="2:18" ht="18" customHeight="1" x14ac:dyDescent="0.3">
      <c r="B52" s="39" t="s">
        <v>55</v>
      </c>
      <c r="C52" s="40">
        <v>0</v>
      </c>
      <c r="D52" s="97">
        <v>0</v>
      </c>
      <c r="E52" s="40">
        <v>0</v>
      </c>
      <c r="F52" s="40">
        <v>0</v>
      </c>
      <c r="G52" s="40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f t="shared" ref="O52:O80" si="16">SUM(C52:N52)</f>
        <v>0</v>
      </c>
      <c r="P52" s="74"/>
    </row>
    <row r="53" spans="2:18" s="17" customFormat="1" ht="21.75" customHeight="1" x14ac:dyDescent="0.3">
      <c r="B53" s="12" t="s">
        <v>56</v>
      </c>
      <c r="C53" s="42">
        <f t="shared" ref="C53" si="17">SUM(C54:C64)</f>
        <v>0</v>
      </c>
      <c r="D53" s="42">
        <f t="shared" ref="D53:N53" si="18">SUM(D54:D64)</f>
        <v>0</v>
      </c>
      <c r="E53" s="43">
        <f t="shared" si="18"/>
        <v>0</v>
      </c>
      <c r="F53" s="43">
        <f t="shared" si="18"/>
        <v>0</v>
      </c>
      <c r="G53" s="43">
        <f t="shared" si="18"/>
        <v>0</v>
      </c>
      <c r="H53" s="43">
        <f t="shared" si="18"/>
        <v>0</v>
      </c>
      <c r="I53" s="43">
        <f t="shared" si="18"/>
        <v>0</v>
      </c>
      <c r="J53" s="43">
        <f t="shared" si="18"/>
        <v>0</v>
      </c>
      <c r="K53" s="43">
        <f t="shared" si="18"/>
        <v>0</v>
      </c>
      <c r="L53" s="43">
        <f t="shared" si="18"/>
        <v>0</v>
      </c>
      <c r="M53" s="43">
        <f t="shared" si="18"/>
        <v>0</v>
      </c>
      <c r="N53" s="43">
        <f t="shared" si="18"/>
        <v>0</v>
      </c>
      <c r="O53" s="15">
        <f t="shared" si="16"/>
        <v>0</v>
      </c>
      <c r="P53" s="72"/>
      <c r="Q53"/>
      <c r="R53"/>
    </row>
    <row r="54" spans="2:18" ht="18" customHeight="1" x14ac:dyDescent="0.3">
      <c r="B54" s="35" t="s">
        <v>57</v>
      </c>
      <c r="C54" s="22">
        <v>0</v>
      </c>
      <c r="D54" s="22">
        <v>0</v>
      </c>
      <c r="E54" s="23"/>
      <c r="F54" s="22"/>
      <c r="G54" s="30"/>
      <c r="H54" s="23"/>
      <c r="I54" s="23"/>
      <c r="J54" s="23"/>
      <c r="K54" s="23"/>
      <c r="L54" s="23"/>
      <c r="M54" s="23"/>
      <c r="N54" s="23"/>
      <c r="O54" s="21">
        <f t="shared" si="16"/>
        <v>0</v>
      </c>
      <c r="P54" s="73"/>
    </row>
    <row r="55" spans="2:18" ht="18" customHeight="1" x14ac:dyDescent="0.3">
      <c r="B55" s="35" t="s">
        <v>58</v>
      </c>
      <c r="C55" s="22">
        <v>0</v>
      </c>
      <c r="D55" s="22">
        <v>0</v>
      </c>
      <c r="E55" s="22"/>
      <c r="F55" s="22"/>
      <c r="G55" s="30"/>
      <c r="H55" s="23"/>
      <c r="I55" s="23"/>
      <c r="J55" s="23"/>
      <c r="K55" s="23"/>
      <c r="L55" s="23"/>
      <c r="M55" s="23"/>
      <c r="N55" s="23"/>
      <c r="O55" s="21">
        <f t="shared" si="16"/>
        <v>0</v>
      </c>
      <c r="P55" s="73"/>
    </row>
    <row r="56" spans="2:18" ht="18" customHeight="1" x14ac:dyDescent="0.3">
      <c r="B56" s="18" t="s">
        <v>59</v>
      </c>
      <c r="C56" s="22">
        <v>0</v>
      </c>
      <c r="D56" s="22">
        <v>0</v>
      </c>
      <c r="E56" s="22"/>
      <c r="F56" s="22"/>
      <c r="G56" s="22"/>
      <c r="H56" s="23"/>
      <c r="I56" s="23"/>
      <c r="J56" s="23"/>
      <c r="K56" s="23"/>
      <c r="L56" s="23"/>
      <c r="M56" s="23"/>
      <c r="N56" s="23"/>
      <c r="O56" s="21">
        <f t="shared" si="16"/>
        <v>0</v>
      </c>
      <c r="P56" s="73"/>
    </row>
    <row r="57" spans="2:18" ht="18" customHeight="1" x14ac:dyDescent="0.3">
      <c r="B57" s="18" t="s">
        <v>60</v>
      </c>
      <c r="C57" s="22">
        <v>0</v>
      </c>
      <c r="D57" s="22">
        <v>0</v>
      </c>
      <c r="E57" s="22"/>
      <c r="F57" s="22"/>
      <c r="G57" s="22"/>
      <c r="H57" s="23"/>
      <c r="I57" s="23"/>
      <c r="J57" s="23"/>
      <c r="K57" s="23"/>
      <c r="L57" s="23"/>
      <c r="M57" s="23"/>
      <c r="N57" s="23"/>
      <c r="O57" s="21">
        <f t="shared" si="16"/>
        <v>0</v>
      </c>
      <c r="P57" s="73"/>
    </row>
    <row r="58" spans="2:18" ht="18" customHeight="1" x14ac:dyDescent="0.3">
      <c r="B58" s="35" t="s">
        <v>61</v>
      </c>
      <c r="C58" s="22">
        <v>0</v>
      </c>
      <c r="D58" s="22">
        <v>0</v>
      </c>
      <c r="E58" s="22"/>
      <c r="F58" s="22"/>
      <c r="G58" s="22"/>
      <c r="H58" s="23"/>
      <c r="I58" s="23"/>
      <c r="J58" s="23"/>
      <c r="K58" s="23"/>
      <c r="L58" s="23"/>
      <c r="M58" s="23"/>
      <c r="N58" s="23"/>
      <c r="O58" s="21">
        <f t="shared" si="16"/>
        <v>0</v>
      </c>
      <c r="P58" s="73"/>
    </row>
    <row r="59" spans="2:18" ht="18" customHeight="1" x14ac:dyDescent="0.3">
      <c r="B59" s="35" t="s">
        <v>62</v>
      </c>
      <c r="C59" s="22">
        <v>0</v>
      </c>
      <c r="D59" s="22">
        <v>0</v>
      </c>
      <c r="E59" s="22"/>
      <c r="F59" s="22"/>
      <c r="G59" s="22"/>
      <c r="H59" s="23"/>
      <c r="I59" s="23"/>
      <c r="J59" s="23"/>
      <c r="K59" s="23"/>
      <c r="L59" s="23"/>
      <c r="M59" s="23"/>
      <c r="N59" s="23"/>
      <c r="O59" s="21">
        <f t="shared" si="16"/>
        <v>0</v>
      </c>
      <c r="P59" s="73"/>
    </row>
    <row r="60" spans="2:18" ht="18" customHeight="1" x14ac:dyDescent="0.3">
      <c r="B60" s="35" t="s">
        <v>63</v>
      </c>
      <c r="C60" s="22">
        <v>0</v>
      </c>
      <c r="D60" s="22">
        <v>0</v>
      </c>
      <c r="E60" s="22"/>
      <c r="F60" s="22"/>
      <c r="G60" s="22"/>
      <c r="H60" s="23"/>
      <c r="I60" s="23"/>
      <c r="J60" s="23"/>
      <c r="K60" s="23"/>
      <c r="L60" s="23"/>
      <c r="M60" s="23"/>
      <c r="N60" s="23"/>
      <c r="O60" s="21">
        <f t="shared" si="16"/>
        <v>0</v>
      </c>
      <c r="P60" s="73"/>
    </row>
    <row r="61" spans="2:18" ht="18" customHeight="1" x14ac:dyDescent="0.3">
      <c r="B61" s="35" t="s">
        <v>64</v>
      </c>
      <c r="C61" s="22">
        <v>0</v>
      </c>
      <c r="D61" s="22">
        <v>0</v>
      </c>
      <c r="E61" s="22"/>
      <c r="F61" s="22"/>
      <c r="G61" s="22"/>
      <c r="H61" s="23"/>
      <c r="I61" s="23"/>
      <c r="J61" s="23"/>
      <c r="K61" s="23"/>
      <c r="L61" s="23"/>
      <c r="M61" s="23"/>
      <c r="N61" s="23"/>
      <c r="O61" s="21">
        <f t="shared" si="16"/>
        <v>0</v>
      </c>
      <c r="P61" s="73"/>
    </row>
    <row r="62" spans="2:18" ht="18" customHeight="1" x14ac:dyDescent="0.3">
      <c r="B62" s="18" t="s">
        <v>65</v>
      </c>
      <c r="C62" s="22">
        <v>0</v>
      </c>
      <c r="D62" s="22">
        <v>0</v>
      </c>
      <c r="E62" s="22"/>
      <c r="F62" s="22"/>
      <c r="G62" s="22"/>
      <c r="H62" s="23"/>
      <c r="I62" s="23"/>
      <c r="J62" s="23"/>
      <c r="K62" s="23"/>
      <c r="L62" s="23"/>
      <c r="M62" s="23"/>
      <c r="N62" s="23"/>
      <c r="O62" s="21">
        <f t="shared" si="16"/>
        <v>0</v>
      </c>
      <c r="P62" s="73"/>
    </row>
    <row r="63" spans="2:18" ht="18" customHeight="1" x14ac:dyDescent="0.3">
      <c r="B63" s="35" t="s">
        <v>66</v>
      </c>
      <c r="C63" s="22">
        <v>0</v>
      </c>
      <c r="D63" s="22">
        <v>0</v>
      </c>
      <c r="E63" s="22"/>
      <c r="F63" s="22"/>
      <c r="G63" s="22"/>
      <c r="H63" s="23"/>
      <c r="I63" s="23"/>
      <c r="J63" s="23"/>
      <c r="K63" s="23"/>
      <c r="L63" s="23"/>
      <c r="M63" s="23"/>
      <c r="N63" s="23"/>
      <c r="O63" s="21">
        <f t="shared" si="16"/>
        <v>0</v>
      </c>
      <c r="P63" s="73"/>
    </row>
    <row r="64" spans="2:18" ht="18" customHeight="1" x14ac:dyDescent="0.3">
      <c r="B64" s="18" t="s">
        <v>67</v>
      </c>
      <c r="C64" s="31">
        <v>0</v>
      </c>
      <c r="D64" s="31">
        <v>0</v>
      </c>
      <c r="E64" s="22"/>
      <c r="F64" s="22"/>
      <c r="G64" s="22"/>
      <c r="H64" s="23"/>
      <c r="I64" s="23"/>
      <c r="J64" s="23"/>
      <c r="K64" s="23"/>
      <c r="L64" s="23"/>
      <c r="M64" s="23"/>
      <c r="N64" s="23"/>
      <c r="O64" s="21">
        <f t="shared" si="16"/>
        <v>0</v>
      </c>
      <c r="P64" s="73"/>
    </row>
    <row r="65" spans="2:16" ht="18" customHeight="1" x14ac:dyDescent="0.3">
      <c r="B65" s="26" t="s">
        <v>68</v>
      </c>
      <c r="C65" s="34">
        <f>SUM(C66:C69)</f>
        <v>0</v>
      </c>
      <c r="D65" s="34">
        <f>SUM(D66:D69)</f>
        <v>0</v>
      </c>
      <c r="E65" s="34">
        <v>0</v>
      </c>
      <c r="F65" s="34">
        <v>0</v>
      </c>
      <c r="G65" s="34">
        <f t="shared" ref="G65:N65" si="19">SUM(G66:G69)</f>
        <v>0</v>
      </c>
      <c r="H65" s="36">
        <f t="shared" si="19"/>
        <v>0</v>
      </c>
      <c r="I65" s="36">
        <f t="shared" si="19"/>
        <v>0</v>
      </c>
      <c r="J65" s="36">
        <f t="shared" si="19"/>
        <v>0</v>
      </c>
      <c r="K65" s="36">
        <f t="shared" si="19"/>
        <v>0</v>
      </c>
      <c r="L65" s="36">
        <f t="shared" si="19"/>
        <v>0</v>
      </c>
      <c r="M65" s="36">
        <f t="shared" si="19"/>
        <v>0</v>
      </c>
      <c r="N65" s="36">
        <f t="shared" si="19"/>
        <v>0</v>
      </c>
      <c r="O65" s="36">
        <f t="shared" si="16"/>
        <v>0</v>
      </c>
      <c r="P65" s="75"/>
    </row>
    <row r="66" spans="2:16" ht="18" customHeight="1" x14ac:dyDescent="0.3">
      <c r="B66" s="18" t="s">
        <v>69</v>
      </c>
      <c r="C66" s="22">
        <v>0</v>
      </c>
      <c r="D66" s="22">
        <v>0</v>
      </c>
      <c r="E66" s="22"/>
      <c r="F66" s="22"/>
      <c r="G66" s="22"/>
      <c r="H66" s="23"/>
      <c r="I66" s="23"/>
      <c r="J66" s="23"/>
      <c r="K66" s="23"/>
      <c r="L66" s="23"/>
      <c r="M66" s="23"/>
      <c r="N66" s="23"/>
      <c r="O66" s="21">
        <f t="shared" si="16"/>
        <v>0</v>
      </c>
      <c r="P66" s="73"/>
    </row>
    <row r="67" spans="2:16" ht="18" customHeight="1" x14ac:dyDescent="0.3">
      <c r="B67" s="35" t="s">
        <v>70</v>
      </c>
      <c r="C67" s="22">
        <v>0</v>
      </c>
      <c r="D67" s="22">
        <v>0</v>
      </c>
      <c r="E67" s="22"/>
      <c r="F67" s="22"/>
      <c r="G67" s="22"/>
      <c r="H67" s="23"/>
      <c r="I67" s="23"/>
      <c r="J67" s="23"/>
      <c r="K67" s="23"/>
      <c r="L67" s="23"/>
      <c r="M67" s="23"/>
      <c r="N67" s="23"/>
      <c r="O67" s="21">
        <f t="shared" si="16"/>
        <v>0</v>
      </c>
      <c r="P67" s="73"/>
    </row>
    <row r="68" spans="2:16" ht="18" customHeight="1" x14ac:dyDescent="0.3">
      <c r="B68" s="18" t="s">
        <v>71</v>
      </c>
      <c r="C68" s="22">
        <v>0</v>
      </c>
      <c r="D68" s="22">
        <v>0</v>
      </c>
      <c r="E68" s="22"/>
      <c r="F68" s="22"/>
      <c r="G68" s="22"/>
      <c r="H68" s="23"/>
      <c r="I68" s="23"/>
      <c r="J68" s="23"/>
      <c r="K68" s="23"/>
      <c r="L68" s="23"/>
      <c r="M68" s="23"/>
      <c r="N68" s="23"/>
      <c r="O68" s="21">
        <f t="shared" si="16"/>
        <v>0</v>
      </c>
      <c r="P68" s="73"/>
    </row>
    <row r="69" spans="2:16" ht="18" customHeight="1" x14ac:dyDescent="0.3">
      <c r="B69" s="18" t="s">
        <v>72</v>
      </c>
      <c r="C69" s="22">
        <v>0</v>
      </c>
      <c r="D69" s="22">
        <v>0</v>
      </c>
      <c r="E69" s="22"/>
      <c r="F69" s="22"/>
      <c r="G69" s="22"/>
      <c r="H69" s="23"/>
      <c r="I69" s="23"/>
      <c r="J69" s="23"/>
      <c r="K69" s="23"/>
      <c r="L69" s="23"/>
      <c r="M69" s="23"/>
      <c r="N69" s="23"/>
      <c r="O69" s="21">
        <f t="shared" si="16"/>
        <v>0</v>
      </c>
      <c r="P69" s="73"/>
    </row>
    <row r="70" spans="2:16" ht="18" customHeight="1" x14ac:dyDescent="0.3">
      <c r="B70" s="44" t="s">
        <v>73</v>
      </c>
      <c r="C70" s="45">
        <f>SUM(C71:C75)</f>
        <v>0</v>
      </c>
      <c r="D70" s="34">
        <f>SUM(D71:D75)</f>
        <v>0</v>
      </c>
      <c r="E70" s="34">
        <v>0</v>
      </c>
      <c r="F70" s="34">
        <v>0</v>
      </c>
      <c r="G70" s="34">
        <f t="shared" ref="G70:N70" si="20">SUM(G71:G75)</f>
        <v>0</v>
      </c>
      <c r="H70" s="36">
        <f t="shared" si="20"/>
        <v>0</v>
      </c>
      <c r="I70" s="36">
        <f t="shared" si="20"/>
        <v>0</v>
      </c>
      <c r="J70" s="36">
        <f t="shared" si="20"/>
        <v>0</v>
      </c>
      <c r="K70" s="36">
        <f t="shared" si="20"/>
        <v>0</v>
      </c>
      <c r="L70" s="36">
        <f t="shared" si="20"/>
        <v>0</v>
      </c>
      <c r="M70" s="36">
        <f t="shared" si="20"/>
        <v>0</v>
      </c>
      <c r="N70" s="36">
        <f t="shared" si="20"/>
        <v>0</v>
      </c>
      <c r="O70" s="36">
        <f t="shared" si="16"/>
        <v>0</v>
      </c>
      <c r="P70" s="75"/>
    </row>
    <row r="71" spans="2:16" ht="18" customHeight="1" x14ac:dyDescent="0.3">
      <c r="B71" s="18" t="s">
        <v>74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1">
        <f t="shared" si="16"/>
        <v>0</v>
      </c>
      <c r="P71" s="73"/>
    </row>
    <row r="72" spans="2:16" ht="18" customHeight="1" x14ac:dyDescent="0.3">
      <c r="B72" s="18" t="s">
        <v>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1">
        <f t="shared" si="16"/>
        <v>0</v>
      </c>
      <c r="P72" s="73"/>
    </row>
    <row r="73" spans="2:16" ht="18" customHeight="1" x14ac:dyDescent="0.3">
      <c r="B73" s="18" t="s">
        <v>76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1">
        <f t="shared" si="16"/>
        <v>0</v>
      </c>
      <c r="P73" s="73"/>
    </row>
    <row r="74" spans="2:16" ht="18" customHeight="1" x14ac:dyDescent="0.3">
      <c r="B74" s="18" t="s">
        <v>77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1">
        <f t="shared" si="16"/>
        <v>0</v>
      </c>
      <c r="P74" s="73"/>
    </row>
    <row r="75" spans="2:16" ht="18" customHeight="1" x14ac:dyDescent="0.3">
      <c r="B75" s="18" t="s">
        <v>78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1">
        <f t="shared" si="16"/>
        <v>0</v>
      </c>
      <c r="P75" s="73"/>
    </row>
    <row r="76" spans="2:16" ht="18" customHeight="1" x14ac:dyDescent="0.3">
      <c r="B76" s="26" t="s">
        <v>79</v>
      </c>
      <c r="C76" s="34">
        <f>SUM(C77:C80)</f>
        <v>0</v>
      </c>
      <c r="D76" s="34">
        <f>SUM(D77:D80)</f>
        <v>0</v>
      </c>
      <c r="E76" s="34">
        <v>0</v>
      </c>
      <c r="F76" s="34">
        <v>0</v>
      </c>
      <c r="G76" s="34">
        <f t="shared" ref="G76:N76" si="21">SUM(G77:G80)</f>
        <v>0</v>
      </c>
      <c r="H76" s="36">
        <f t="shared" si="21"/>
        <v>0</v>
      </c>
      <c r="I76" s="36">
        <f t="shared" si="21"/>
        <v>0</v>
      </c>
      <c r="J76" s="36">
        <f t="shared" si="21"/>
        <v>0</v>
      </c>
      <c r="K76" s="36">
        <f t="shared" si="21"/>
        <v>0</v>
      </c>
      <c r="L76" s="36">
        <f t="shared" si="21"/>
        <v>0</v>
      </c>
      <c r="M76" s="36">
        <f t="shared" si="21"/>
        <v>0</v>
      </c>
      <c r="N76" s="36">
        <f t="shared" si="21"/>
        <v>0</v>
      </c>
      <c r="O76" s="36">
        <f t="shared" si="16"/>
        <v>0</v>
      </c>
      <c r="P76" s="75"/>
    </row>
    <row r="77" spans="2:16" ht="18" customHeight="1" x14ac:dyDescent="0.3">
      <c r="B77" s="18" t="s">
        <v>80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1">
        <f t="shared" si="16"/>
        <v>0</v>
      </c>
      <c r="P77" s="74"/>
    </row>
    <row r="78" spans="2:16" ht="18" customHeight="1" x14ac:dyDescent="0.3">
      <c r="B78" s="18" t="s">
        <v>81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1">
        <f t="shared" si="16"/>
        <v>0</v>
      </c>
      <c r="P78" s="74"/>
    </row>
    <row r="79" spans="2:16" ht="18" customHeight="1" x14ac:dyDescent="0.3">
      <c r="B79" s="18" t="s">
        <v>82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1">
        <f t="shared" si="16"/>
        <v>0</v>
      </c>
      <c r="P79" s="74"/>
    </row>
    <row r="80" spans="2:16" ht="18" customHeight="1" x14ac:dyDescent="0.3">
      <c r="B80" s="18" t="s">
        <v>83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1">
        <f t="shared" si="16"/>
        <v>0</v>
      </c>
      <c r="P80" s="74"/>
    </row>
    <row r="81" spans="2:17" ht="18" customHeight="1" x14ac:dyDescent="0.3">
      <c r="B81" s="46" t="s">
        <v>84</v>
      </c>
      <c r="C81" s="86">
        <f>C53+C35+C25+C15+C9</f>
        <v>6216865.8300000001</v>
      </c>
      <c r="D81" s="86">
        <f>D53+D35+D25+D15+D9</f>
        <v>8079015.5860000001</v>
      </c>
      <c r="E81" s="86">
        <f t="shared" ref="E81:N81" si="22">+E53+E35+E25+E15+E9</f>
        <v>0</v>
      </c>
      <c r="F81" s="86">
        <f t="shared" si="22"/>
        <v>0</v>
      </c>
      <c r="G81" s="86">
        <f t="shared" si="22"/>
        <v>0</v>
      </c>
      <c r="H81" s="87">
        <f t="shared" si="22"/>
        <v>0</v>
      </c>
      <c r="I81" s="87">
        <f t="shared" si="22"/>
        <v>0</v>
      </c>
      <c r="J81" s="87">
        <f t="shared" si="22"/>
        <v>0</v>
      </c>
      <c r="K81" s="87">
        <f t="shared" si="22"/>
        <v>0</v>
      </c>
      <c r="L81" s="87">
        <f t="shared" si="22"/>
        <v>0</v>
      </c>
      <c r="M81" s="87">
        <f t="shared" si="22"/>
        <v>0</v>
      </c>
      <c r="N81" s="87">
        <f t="shared" si="22"/>
        <v>0</v>
      </c>
      <c r="O81" s="87">
        <f>O53+O35+O25+O15+O9+O65+O70+O76</f>
        <v>14295881.416000001</v>
      </c>
      <c r="P81" s="76"/>
    </row>
    <row r="82" spans="2:17" ht="18" customHeight="1" x14ac:dyDescent="0.3">
      <c r="B82" s="98" t="s">
        <v>85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  <c r="P82" s="77"/>
    </row>
    <row r="83" spans="2:17" s="17" customFormat="1" ht="6" customHeight="1" x14ac:dyDescent="0.3">
      <c r="B83" s="101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3"/>
      <c r="P83" s="77"/>
    </row>
    <row r="84" spans="2:17" s="17" customFormat="1" ht="18" customHeight="1" x14ac:dyDescent="0.3">
      <c r="B84" s="12" t="s">
        <v>86</v>
      </c>
      <c r="C84" s="48">
        <f>SUM(C85:C86)</f>
        <v>0</v>
      </c>
      <c r="D84" s="48">
        <f t="shared" ref="D84:N84" si="23">SUM(D85)</f>
        <v>0</v>
      </c>
      <c r="E84" s="48">
        <f t="shared" si="23"/>
        <v>0</v>
      </c>
      <c r="F84" s="48">
        <f t="shared" si="23"/>
        <v>0</v>
      </c>
      <c r="G84" s="48">
        <f t="shared" si="23"/>
        <v>0</v>
      </c>
      <c r="H84" s="49">
        <f t="shared" si="23"/>
        <v>0</v>
      </c>
      <c r="I84" s="49">
        <f t="shared" si="23"/>
        <v>0</v>
      </c>
      <c r="J84" s="66">
        <f t="shared" si="23"/>
        <v>0</v>
      </c>
      <c r="K84" s="66">
        <f t="shared" si="23"/>
        <v>0</v>
      </c>
      <c r="L84" s="66">
        <f t="shared" si="23"/>
        <v>0</v>
      </c>
      <c r="M84" s="66">
        <f t="shared" si="23"/>
        <v>0</v>
      </c>
      <c r="N84" s="66">
        <f t="shared" si="23"/>
        <v>0</v>
      </c>
      <c r="O84" s="66">
        <f t="shared" ref="O84:O91" si="24">SUM(C84:N84)</f>
        <v>0</v>
      </c>
      <c r="P84" s="78"/>
    </row>
    <row r="85" spans="2:17" ht="18" customHeight="1" x14ac:dyDescent="0.3">
      <c r="B85" s="35" t="s">
        <v>87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2">
        <v>0</v>
      </c>
      <c r="I85" s="61">
        <v>0</v>
      </c>
      <c r="J85" s="61">
        <v>0</v>
      </c>
      <c r="K85" s="52">
        <v>0</v>
      </c>
      <c r="L85" s="61">
        <v>0</v>
      </c>
      <c r="M85" s="61">
        <v>0</v>
      </c>
      <c r="N85" s="52">
        <v>0</v>
      </c>
      <c r="O85" s="23">
        <f t="shared" si="24"/>
        <v>0</v>
      </c>
      <c r="P85" s="74"/>
    </row>
    <row r="86" spans="2:17" ht="18" customHeight="1" x14ac:dyDescent="0.3">
      <c r="B86" s="18" t="s">
        <v>88</v>
      </c>
      <c r="C86" s="53">
        <v>0</v>
      </c>
      <c r="D86" s="51">
        <v>0</v>
      </c>
      <c r="E86" s="51">
        <v>0</v>
      </c>
      <c r="F86" s="51">
        <v>0</v>
      </c>
      <c r="G86" s="51">
        <v>0</v>
      </c>
      <c r="H86" s="52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3">
        <v>0</v>
      </c>
      <c r="O86" s="23">
        <f t="shared" si="24"/>
        <v>0</v>
      </c>
      <c r="P86" s="74"/>
    </row>
    <row r="87" spans="2:17" s="17" customFormat="1" ht="18" customHeight="1" x14ac:dyDescent="0.3">
      <c r="B87" s="26" t="s">
        <v>89</v>
      </c>
      <c r="C87" s="54">
        <f>SUM(C88:C89)</f>
        <v>0</v>
      </c>
      <c r="D87" s="54">
        <f t="shared" ref="D87:N87" si="25">SUM(D88)</f>
        <v>0</v>
      </c>
      <c r="E87" s="54">
        <f t="shared" si="25"/>
        <v>0</v>
      </c>
      <c r="F87" s="54">
        <f t="shared" si="25"/>
        <v>0</v>
      </c>
      <c r="G87" s="54">
        <f t="shared" si="25"/>
        <v>0</v>
      </c>
      <c r="H87" s="55">
        <f t="shared" si="25"/>
        <v>0</v>
      </c>
      <c r="I87" s="67">
        <f t="shared" si="25"/>
        <v>0</v>
      </c>
      <c r="J87" s="67">
        <f t="shared" si="25"/>
        <v>0</v>
      </c>
      <c r="K87" s="67">
        <f t="shared" si="25"/>
        <v>0</v>
      </c>
      <c r="L87" s="67">
        <f t="shared" si="25"/>
        <v>0</v>
      </c>
      <c r="M87" s="67">
        <f t="shared" si="25"/>
        <v>0</v>
      </c>
      <c r="N87" s="67">
        <f t="shared" si="25"/>
        <v>0</v>
      </c>
      <c r="O87" s="67">
        <f t="shared" si="24"/>
        <v>0</v>
      </c>
      <c r="P87" s="78"/>
    </row>
    <row r="88" spans="2:17" ht="18" customHeight="1" x14ac:dyDescent="0.3">
      <c r="B88" s="35" t="s">
        <v>90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2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52">
        <v>0</v>
      </c>
      <c r="O88" s="23">
        <f t="shared" si="24"/>
        <v>0</v>
      </c>
      <c r="P88" s="74"/>
    </row>
    <row r="89" spans="2:17" ht="18" customHeight="1" x14ac:dyDescent="0.3">
      <c r="B89" s="35" t="s">
        <v>91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2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3">
        <v>0</v>
      </c>
      <c r="O89" s="23">
        <f t="shared" si="24"/>
        <v>0</v>
      </c>
      <c r="P89" s="74"/>
    </row>
    <row r="90" spans="2:17" ht="18" customHeight="1" x14ac:dyDescent="0.3">
      <c r="B90" s="26" t="s">
        <v>92</v>
      </c>
      <c r="C90" s="54">
        <f t="shared" ref="C90:N90" si="26">SUM(C91)</f>
        <v>0</v>
      </c>
      <c r="D90" s="54">
        <f t="shared" si="26"/>
        <v>0</v>
      </c>
      <c r="E90" s="54">
        <f t="shared" si="26"/>
        <v>0</v>
      </c>
      <c r="F90" s="54">
        <f t="shared" si="26"/>
        <v>0</v>
      </c>
      <c r="G90" s="54">
        <f t="shared" si="26"/>
        <v>0</v>
      </c>
      <c r="H90" s="55">
        <f t="shared" si="26"/>
        <v>0</v>
      </c>
      <c r="I90" s="67">
        <f t="shared" si="26"/>
        <v>0</v>
      </c>
      <c r="J90" s="67">
        <f t="shared" si="26"/>
        <v>0</v>
      </c>
      <c r="K90" s="67">
        <f t="shared" si="26"/>
        <v>0</v>
      </c>
      <c r="L90" s="67">
        <f t="shared" si="26"/>
        <v>0</v>
      </c>
      <c r="M90" s="67">
        <f t="shared" si="26"/>
        <v>0</v>
      </c>
      <c r="N90" s="67">
        <f t="shared" si="26"/>
        <v>0</v>
      </c>
      <c r="O90" s="67">
        <f t="shared" si="24"/>
        <v>0</v>
      </c>
      <c r="P90" s="78"/>
    </row>
    <row r="91" spans="2:17" ht="18" customHeight="1" x14ac:dyDescent="0.3">
      <c r="B91" s="56" t="s">
        <v>93</v>
      </c>
      <c r="C91" s="57">
        <v>0</v>
      </c>
      <c r="D91" s="57">
        <v>0</v>
      </c>
      <c r="E91" s="57">
        <v>0</v>
      </c>
      <c r="F91" s="57">
        <v>0</v>
      </c>
      <c r="G91" s="57">
        <v>0</v>
      </c>
      <c r="H91" s="58">
        <v>0</v>
      </c>
      <c r="I91" s="58">
        <v>0</v>
      </c>
      <c r="J91" s="11">
        <v>0</v>
      </c>
      <c r="K91" s="58">
        <v>0</v>
      </c>
      <c r="L91" s="11">
        <v>0</v>
      </c>
      <c r="M91" s="11">
        <v>0</v>
      </c>
      <c r="N91" s="58">
        <v>0</v>
      </c>
      <c r="O91" s="41">
        <f t="shared" si="24"/>
        <v>0</v>
      </c>
      <c r="P91" s="74"/>
    </row>
    <row r="92" spans="2:17" ht="18" customHeight="1" x14ac:dyDescent="0.3">
      <c r="B92" s="46" t="s">
        <v>94</v>
      </c>
      <c r="C92" s="47">
        <f>SUM(C84:C91)</f>
        <v>0</v>
      </c>
      <c r="D92" s="47">
        <f t="shared" ref="D92:N92" si="27">SUM(D84:D91)</f>
        <v>0</v>
      </c>
      <c r="E92" s="47">
        <f t="shared" si="27"/>
        <v>0</v>
      </c>
      <c r="F92" s="47">
        <f t="shared" si="27"/>
        <v>0</v>
      </c>
      <c r="G92" s="47">
        <f t="shared" si="27"/>
        <v>0</v>
      </c>
      <c r="H92" s="47">
        <f t="shared" si="27"/>
        <v>0</v>
      </c>
      <c r="I92" s="47">
        <f t="shared" si="27"/>
        <v>0</v>
      </c>
      <c r="J92" s="47">
        <f t="shared" si="27"/>
        <v>0</v>
      </c>
      <c r="K92" s="47">
        <f t="shared" si="27"/>
        <v>0</v>
      </c>
      <c r="L92" s="47">
        <f t="shared" si="27"/>
        <v>0</v>
      </c>
      <c r="M92" s="47">
        <f t="shared" si="27"/>
        <v>0</v>
      </c>
      <c r="N92" s="47">
        <f t="shared" si="27"/>
        <v>0</v>
      </c>
      <c r="O92" s="47">
        <f>SUM(O84:O91)</f>
        <v>0</v>
      </c>
      <c r="P92" s="79"/>
    </row>
    <row r="93" spans="2:17" ht="9" customHeight="1" x14ac:dyDescent="0.3">
      <c r="B93" s="59"/>
      <c r="C93" s="60"/>
      <c r="D93" s="60"/>
      <c r="E93" s="60"/>
      <c r="F93" s="60"/>
      <c r="G93" s="60"/>
      <c r="H93" s="52"/>
      <c r="I93" s="52"/>
      <c r="J93" s="52"/>
      <c r="K93" s="52"/>
      <c r="L93" s="52"/>
      <c r="M93" s="52"/>
      <c r="N93" s="52"/>
      <c r="O93" s="61"/>
    </row>
    <row r="94" spans="2:17" ht="18" customHeight="1" x14ac:dyDescent="0.3">
      <c r="B94" s="62" t="s">
        <v>95</v>
      </c>
      <c r="C94" s="84">
        <f>C81+C92</f>
        <v>6216865.8300000001</v>
      </c>
      <c r="D94" s="84">
        <f>D81+D92</f>
        <v>8079015.5860000001</v>
      </c>
      <c r="E94" s="84">
        <f t="shared" ref="E94:N94" si="28">+E81</f>
        <v>0</v>
      </c>
      <c r="F94" s="84">
        <f t="shared" si="28"/>
        <v>0</v>
      </c>
      <c r="G94" s="84">
        <f t="shared" si="28"/>
        <v>0</v>
      </c>
      <c r="H94" s="85">
        <f t="shared" si="28"/>
        <v>0</v>
      </c>
      <c r="I94" s="85">
        <f t="shared" si="28"/>
        <v>0</v>
      </c>
      <c r="J94" s="85">
        <f t="shared" si="28"/>
        <v>0</v>
      </c>
      <c r="K94" s="85">
        <f t="shared" si="28"/>
        <v>0</v>
      </c>
      <c r="L94" s="85">
        <f t="shared" si="28"/>
        <v>0</v>
      </c>
      <c r="M94" s="85">
        <f t="shared" si="28"/>
        <v>0</v>
      </c>
      <c r="N94" s="85">
        <f t="shared" si="28"/>
        <v>0</v>
      </c>
      <c r="O94" s="85">
        <f>+O81+O92</f>
        <v>14295881.416000001</v>
      </c>
      <c r="P94" s="80"/>
      <c r="Q94" s="63"/>
    </row>
    <row r="95" spans="2:17" x14ac:dyDescent="0.3">
      <c r="B95" t="s">
        <v>96</v>
      </c>
      <c r="C95" s="3"/>
      <c r="Q95" s="25"/>
    </row>
    <row r="96" spans="2:17" x14ac:dyDescent="0.3">
      <c r="C96" s="25"/>
      <c r="D96" s="3"/>
      <c r="E96" s="63"/>
      <c r="F96" s="63"/>
      <c r="G96" s="63"/>
      <c r="H96" s="64"/>
      <c r="I96" s="64"/>
      <c r="J96" s="64"/>
      <c r="K96" s="64"/>
      <c r="L96" s="64"/>
      <c r="M96" s="64"/>
      <c r="N96" s="64"/>
      <c r="O96" s="64"/>
    </row>
    <row r="97" spans="2:16" x14ac:dyDescent="0.3">
      <c r="C97" s="25"/>
      <c r="D97" s="65"/>
      <c r="E97" s="65"/>
      <c r="F97" s="65"/>
      <c r="G97" s="65"/>
    </row>
    <row r="98" spans="2:16" x14ac:dyDescent="0.3">
      <c r="C98" s="25"/>
      <c r="D98" s="65"/>
      <c r="E98" s="65"/>
      <c r="F98" s="65"/>
      <c r="G98" s="65"/>
      <c r="O98" s="81"/>
    </row>
    <row r="99" spans="2:16" x14ac:dyDescent="0.3">
      <c r="D99" s="65"/>
      <c r="E99" s="65"/>
      <c r="F99" s="65"/>
      <c r="G99" s="65"/>
    </row>
    <row r="100" spans="2:16" ht="22.5" customHeight="1" x14ac:dyDescent="0.3">
      <c r="E100" s="65"/>
      <c r="F100" s="65"/>
      <c r="G100" s="65"/>
    </row>
    <row r="102" spans="2:16" x14ac:dyDescent="0.3">
      <c r="B102" s="83" t="s">
        <v>107</v>
      </c>
      <c r="C102" s="17" t="s">
        <v>106</v>
      </c>
      <c r="D102" s="17"/>
      <c r="E102" s="17"/>
      <c r="F102" s="17"/>
      <c r="G102" s="17"/>
      <c r="H102" s="50"/>
      <c r="I102" s="50"/>
      <c r="J102" s="50"/>
      <c r="K102" s="50"/>
      <c r="L102" s="50"/>
      <c r="M102" s="50"/>
      <c r="N102" s="50"/>
    </row>
    <row r="103" spans="2:16" x14ac:dyDescent="0.3">
      <c r="B103" s="82" t="s">
        <v>109</v>
      </c>
      <c r="C103" t="s">
        <v>97</v>
      </c>
      <c r="O103" s="50"/>
      <c r="P103" s="78"/>
    </row>
    <row r="106" spans="2:16" x14ac:dyDescent="0.3">
      <c r="E106" s="65"/>
      <c r="F106" s="3"/>
      <c r="G106" s="3"/>
    </row>
    <row r="107" spans="2:16" x14ac:dyDescent="0.3">
      <c r="E107" s="63"/>
      <c r="F107" s="63"/>
      <c r="G107" s="63"/>
    </row>
    <row r="109" spans="2:16" x14ac:dyDescent="0.3">
      <c r="B109" s="104" t="s">
        <v>105</v>
      </c>
      <c r="C109" s="104"/>
      <c r="D109" s="104"/>
      <c r="E109" s="25"/>
      <c r="F109" s="25"/>
      <c r="G109" s="25"/>
    </row>
    <row r="110" spans="2:16" x14ac:dyDescent="0.3">
      <c r="B110" s="105" t="s">
        <v>98</v>
      </c>
      <c r="C110" s="105"/>
      <c r="D110" s="105"/>
    </row>
    <row r="111" spans="2:16" x14ac:dyDescent="0.3">
      <c r="D111" s="63"/>
      <c r="E111" s="63"/>
      <c r="F111" s="63"/>
      <c r="G111" s="63"/>
    </row>
    <row r="112" spans="2:16" x14ac:dyDescent="0.3">
      <c r="D112" s="25"/>
      <c r="E112" s="25"/>
      <c r="F112" s="25"/>
      <c r="G112" s="25"/>
      <c r="H112" s="25"/>
    </row>
    <row r="115" spans="7:7" x14ac:dyDescent="0.3">
      <c r="G115" s="25"/>
    </row>
  </sheetData>
  <mergeCells count="8">
    <mergeCell ref="B82:O83"/>
    <mergeCell ref="B109:D109"/>
    <mergeCell ref="B110:D110"/>
    <mergeCell ref="B1:O1"/>
    <mergeCell ref="B2:O2"/>
    <mergeCell ref="B3:O3"/>
    <mergeCell ref="B4:O4"/>
    <mergeCell ref="B5:C5"/>
  </mergeCells>
  <printOptions horizontalCentered="1"/>
  <pageMargins left="0" right="0" top="0.98425196850393704" bottom="3.937007874015748E-2" header="0.11811023622047245" footer="3.937007874015748E-2"/>
  <pageSetup scale="65" orientation="portrait" r:id="rId1"/>
  <rowBreaks count="1" manualBreakCount="1">
    <brk id="5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2025</vt:lpstr>
      <vt:lpstr>'Febrero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2025-03-03T18:22:20Z</cp:lastPrinted>
  <dcterms:created xsi:type="dcterms:W3CDTF">2023-07-04T20:33:25Z</dcterms:created>
  <dcterms:modified xsi:type="dcterms:W3CDTF">2025-03-04T18:11:36Z</dcterms:modified>
</cp:coreProperties>
</file>