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ocumentos Portal de Transparencia\Planificación y Desarrollo\Informes Físicos Financieros (DIGEPRES)\2024\Informes de Evaluación Semestrales\"/>
    </mc:Choice>
  </mc:AlternateContent>
  <bookViews>
    <workbookView xWindow="0" yWindow="0" windowWidth="23040" windowHeight="9072"/>
  </bookViews>
  <sheets>
    <sheet name="Hoja1" sheetId="1" r:id="rId1"/>
    <sheet name="Hoja2" sheetId="2" r:id="rId2"/>
  </sheets>
  <externalReferences>
    <externalReference r:id="rId3"/>
  </externalReferenc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 i="2" l="1"/>
  <c r="E5" i="2"/>
  <c r="D5" i="2"/>
  <c r="B5" i="2"/>
  <c r="I29" i="1"/>
  <c r="J29" i="1"/>
  <c r="J30" i="1"/>
  <c r="I30" i="1"/>
  <c r="I25" i="1"/>
  <c r="C14" i="1"/>
  <c r="C15" i="1"/>
</calcChain>
</file>

<file path=xl/sharedStrings.xml><?xml version="1.0" encoding="utf-8"?>
<sst xmlns="http://schemas.openxmlformats.org/spreadsheetml/2006/main" count="74" uniqueCount="74">
  <si>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</si>
  <si>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</si>
  <si>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</si>
  <si>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</si>
  <si>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</si>
  <si>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</si>
  <si>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</si>
  <si>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</si>
  <si>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</si>
  <si>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</si>
  <si>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</si>
  <si>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</si>
  <si>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</si>
  <si>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</si>
  <si>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</si>
  <si>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</si>
  <si>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</si>
  <si>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</si>
  <si>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</si>
  <si>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</si>
  <si>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</si>
  <si>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</si>
  <si>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</si>
  <si>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</si>
  <si>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</si>
  <si>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</si>
  <si>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</si>
  <si>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</si>
  <si>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</si>
  <si>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</si>
  <si>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</si>
  <si>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</si>
  <si>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</si>
  <si>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</si>
  <si>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</si>
  <si>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</si>
  <si>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</si>
  <si>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</si>
  <si>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</si>
  <si>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</si>
  <si>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</si>
  <si>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Lineamientos para la Ejecución Presupuestaria 2019 del Gobierno General Nacional</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</si>
  <si>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</si>
  <si>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</si>
  <si>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</si>
  <si>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</si>
  <si>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</si>
  <si>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</si>
  <si>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</si>
  <si>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</si>
  <si>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</si>
  <si>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Ser el Organismo Nacional de Acreditación, con reconocimiento de la competencia técnica, a nivel nacional, regional e internacional. </t>
  </si>
  <si>
    <t>5172 - Organismo Dominicano de Acreditación</t>
  </si>
  <si>
    <t>01 - Organismo Dominicano de Acreditación</t>
  </si>
  <si>
    <t>0001 - Organismo Dominicano de Acreditación</t>
  </si>
  <si>
    <t>3.5.2</t>
  </si>
  <si>
    <t>Estructura productiva nacional y consumidores</t>
  </si>
  <si>
    <t>Evaluar y otorgar la Acreditación de los Organismos de Evaluacion de la Conformidad (OECs). La acreditación es el reconocimiento formal de la competencia tecnica que avala que un Organismo de Evaluación de la Conformidad, cumple con los requerimientos de la Norma Internacional que lo rige para prestar servicios de evaluación de la Conformidad.</t>
  </si>
  <si>
    <t>Servicios de acreditación a los Organismos Evaluadores de la Conformidad de bienes productos y servicios del Sector Productivo</t>
  </si>
  <si>
    <t>Crear la infraestructura (física e institucional) de normalización, metrología, reglamentación técnica y acreditación, que garantice el cumplimiento de los requisitos de los mercados globales y un compromiso con la excelencia.</t>
  </si>
  <si>
    <t xml:space="preserve">Respaldar la competencia técnica y credibilidad de las entidades acreditadas, para garantizar la confianza en el Sistema Dominicano para la Calidad;(SIDOCAL),además, asegurar que los servicios ofrecidos por los entes acreditados, mantengan la calidad bajo la cual fue reconocida la competencia técnica, así como promover y estimular la cooperación entre elloa. </t>
  </si>
  <si>
    <t>11- Acreditación de los Organismos Evaluadores de la Conformidad</t>
  </si>
  <si>
    <t>Consiste en desarrollar las acciones inherentes al reconocimiento formal y evaluación de las competencias técnicas de los organismos de evaluación de la conformidad en la República Dominicana y otorgarles la acreditación según las normativas internacionales.</t>
  </si>
  <si>
    <t>6259-Servicios de acreditación, a los organismos evaluadores de la conformidad de bienes, productos y servicios del sector productivo</t>
  </si>
  <si>
    <t>N/A</t>
  </si>
  <si>
    <t>Cantidad de acreditaciones otorgadas</t>
  </si>
  <si>
    <t>Fortalecimiento de la capacidad competitiva de las entidades públicas y privadas que se dedican a la evaluación de la conformidad, mediante el cumplimiento de los requisitos de los estándares de calidad y seguridad exigidos en los mercados internacionales, impactando positivamente en el aumento de la calidad y las exportaciones de los productos y servicios dominicanos en los diferentes mercados, a través de la reducción de las barreras comerciales.</t>
  </si>
  <si>
    <t>Informe de Evaluación Semestral de las Metas Físicas-Financieras Enero, Febrero, Marzo, Abril, Mayo y Junio 2024</t>
  </si>
  <si>
    <t>Programado</t>
  </si>
  <si>
    <t>Ejecutado</t>
  </si>
  <si>
    <t xml:space="preserve">Desvío financiero:
La ejecución financiera fue igual a la programada para el primer semestre del 2024.
Desvío Físico:
Para el primer semestre se había programado el otorgamiento de siete (7) acreditaciones de las cuales fueron ejecutados seis (6) lo que equivale a un 86% de lo programado, este desvío fue resultado de que no se pudo contratar los servicios de un experto técnico. </t>
  </si>
  <si>
    <t xml:space="preserve"> Programación Semestral</t>
  </si>
  <si>
    <t>Ejecución Semestral</t>
  </si>
  <si>
    <t xml:space="preserve">
La institución entregó seis (6) nuevos certificados de acreditación, a los Organismos de Evaluación de Conformidad, Laboratorio de Servicios Analítico, Instituto de Innovación en Biotecnología e Industria, Laboratorio Nacional de Referencia Calidad de Agua Ing. Marco Rodríguez Instituto Nacional de Aguas Potables y Alcantarillado (INAPA), Laboratorio de Balística Instituto Nacional de Ciencias Forenses (INACIF), Yeal Laboratorio de Calibración y Laboratorio de Ensayos Atlantic Caribbean Packaging, y a la División de Verificación de Volumen en el Departamento de Metrología Legal, del Instituto Dominicano para la Calidad (INDOCAL).
Se logró el ascenso de dos nuevos evaluadores líderes nacionales en el esquema de acreditación de laboratorios de ensayos y calibración, bajo la NORDOM ISO/IEC 17025:2017.
Un gran logro para la organización fue el lanzamiento de la primera versión de la Carta Compromiso al Ciudadano del Organismo Dominicano de Acreditación, actividad que contó con la presencia de la viceministra de servicios públicos del Ministerio de Administración Pública (MAP), Sheyla Castillo y el director del Organismo Dominicano de Acreditación (ODAC), Ángel David Taveras Difo.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</si>
</sst>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10409]0.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10"/>
      <name val="Calibri"/>
      <family val="2"/>
      <scheme val="minor"/>
    </font>
    <font>
      <i/>
      <sz val="11"/>
      <name val="Calibri"/>
      <family val="2"/>
      <scheme val="minor"/>
    </font>
    <font>
      <i/>
      <sz val="11"/>
      <color rgb="FF000000"/>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6">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0" fontId="16" fillId="0" borderId="34" xfId="0" applyFont="1" applyBorder="1" applyAlignment="1" applyProtection="1">
      <alignment vertical="top" wrapText="1"/>
      <protection locked="0"/>
    </xf>
    <xf numFmtId="165" fontId="16" fillId="0" borderId="34" xfId="0" applyNumberFormat="1" applyFont="1" applyBorder="1" applyAlignment="1" applyProtection="1">
      <alignment horizontal="center" vertical="center" wrapText="1" readingOrder="1"/>
      <protection locked="0"/>
    </xf>
    <xf numFmtId="166" fontId="16" fillId="0" borderId="34" xfId="0" applyNumberFormat="1" applyFont="1" applyBorder="1" applyAlignment="1" applyProtection="1">
      <alignment horizontal="center" vertical="center" wrapText="1" readingOrder="1"/>
      <protection locked="0"/>
    </xf>
    <xf numFmtId="165" fontId="16"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4" fontId="0" fillId="0" borderId="0" xfId="0" applyNumberFormat="1"/>
    <xf numFmtId="43" fontId="0" fillId="0" borderId="0" xfId="1" applyFont="1"/>
    <xf numFmtId="4" fontId="25" fillId="0" borderId="0" xfId="0" applyNumberFormat="1" applyFont="1"/>
    <xf numFmtId="4" fontId="25" fillId="0" borderId="0" xfId="0" applyNumberFormat="1" applyFont="1" applyAlignment="1">
      <alignment vertical="center"/>
    </xf>
    <xf numFmtId="0" fontId="9" fillId="0" borderId="17" xfId="0" applyFont="1" applyBorder="1" applyAlignment="1" applyProtection="1">
      <alignment vertical="top" wrapText="1"/>
      <protection locked="0"/>
    </xf>
    <xf numFmtId="0" fontId="23"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21" fillId="0" borderId="0" xfId="0" applyFont="1" applyAlignment="1" applyProtection="1">
      <alignment horizontal="left" vertical="center"/>
      <protection locked="0"/>
    </xf>
    <xf numFmtId="0" fontId="21" fillId="0" borderId="18" xfId="0" applyFont="1" applyBorder="1" applyAlignment="1" applyProtection="1">
      <alignment horizontal="left" vertical="center"/>
      <protection locked="0"/>
    </xf>
    <xf numFmtId="0" fontId="10" fillId="6" borderId="22" xfId="0" applyFont="1" applyFill="1" applyBorder="1" applyAlignment="1">
      <alignment horizontal="center" vertical="center" wrapText="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5"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4" fillId="0" borderId="0" xfId="0" applyFont="1" applyAlignment="1" applyProtection="1">
      <alignment horizontal="left" vertical="top" wrapText="1"/>
      <protection locked="0"/>
    </xf>
    <xf numFmtId="0" fontId="24" fillId="0" borderId="18" xfId="0" applyFont="1" applyBorder="1" applyAlignment="1" applyProtection="1">
      <alignment horizontal="left" vertical="top" wrapText="1"/>
      <protection locked="0"/>
    </xf>
    <xf numFmtId="0" fontId="21" fillId="9" borderId="0" xfId="0" applyFont="1" applyFill="1" applyAlignment="1" applyProtection="1">
      <alignment horizontal="left" vertical="top" wrapText="1"/>
      <protection locked="0"/>
    </xf>
    <xf numFmtId="0" fontId="21" fillId="9" borderId="18" xfId="0" applyFont="1" applyFill="1" applyBorder="1" applyAlignment="1" applyProtection="1">
      <alignment horizontal="left" vertical="top"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tables/table1.xml><?xml version="1.0" encoding="utf-8"?>
<table xmlns="http://schemas.openxmlformats.org/spreadsheetml/2006/main" id="1" name="Tabla1" displayName="Tabla1" ref="A28:J30" totalsRowShown="0" headerRowDxfId="14" dataDxfId="12" headerRowBorderDxfId="13" tableBorderDxfId="11" totalsRowBorderDxfId="10">
  <autoFilter ref="A28:J3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IF(G29&gt;0,G29/E29,0)</calculatedColumnFormula>
    </tableColumn>
    <tableColumn id="8"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1"/>
  <sheetViews>
    <sheetView tabSelected="1" view="pageBreakPreview" topLeftCell="A34" zoomScale="85" zoomScaleNormal="85" zoomScaleSheetLayoutView="85" workbookViewId="0">
      <selection activeCell="B36" sqref="B36:J36"/>
    </sheetView>
  </sheetViews>
  <sheetFormatPr baseColWidth="10" defaultRowHeight="14.4" x14ac:dyDescent="0.3"/>
  <cols>
    <col min="1" max="1" width="23" style="8" customWidth="1"/>
    <col min="2" max="10" width="16.77734375" style="8" customWidth="1"/>
    <col min="11" max="11" width="11.44140625" style="8"/>
  </cols>
  <sheetData>
    <row r="1" spans="1:11" ht="21.6" thickBot="1" x14ac:dyDescent="0.35">
      <c r="A1" s="28"/>
      <c r="B1" s="49" t="s">
        <v>67</v>
      </c>
      <c r="C1" s="50"/>
      <c r="D1" s="50"/>
      <c r="E1" s="50"/>
      <c r="F1" s="50"/>
      <c r="G1" s="50"/>
      <c r="H1" s="50"/>
      <c r="I1" s="50"/>
      <c r="J1" s="51"/>
      <c r="K1" s="1"/>
    </row>
    <row r="2" spans="1:11" ht="21.6" thickBot="1" x14ac:dyDescent="0.35">
      <c r="A2" s="29"/>
      <c r="B2" s="52" t="s">
        <v>0</v>
      </c>
      <c r="C2" s="53"/>
      <c r="D2" s="52" t="s">
        <v>1</v>
      </c>
      <c r="E2" s="53"/>
      <c r="F2" s="53"/>
      <c r="G2" s="53"/>
      <c r="H2" s="54"/>
      <c r="I2" s="2" t="s">
        <v>2</v>
      </c>
      <c r="J2" s="3" t="s">
        <v>3</v>
      </c>
      <c r="K2" s="1"/>
    </row>
    <row r="3" spans="1:11" ht="21.6" thickBot="1" x14ac:dyDescent="0.35">
      <c r="A3" s="30"/>
      <c r="B3" s="55" t="s">
        <v>4</v>
      </c>
      <c r="C3" s="56"/>
      <c r="D3" s="55" t="s">
        <v>41</v>
      </c>
      <c r="E3" s="56"/>
      <c r="F3" s="56"/>
      <c r="G3" s="56"/>
      <c r="H3" s="57"/>
      <c r="I3" s="4" t="s">
        <v>5</v>
      </c>
      <c r="J3" s="5">
        <v>0</v>
      </c>
      <c r="K3" s="1"/>
    </row>
    <row r="4" spans="1:11" x14ac:dyDescent="0.3">
      <c r="A4" s="58"/>
      <c r="B4" s="59"/>
      <c r="C4" s="59"/>
      <c r="D4" s="60"/>
      <c r="E4" s="60"/>
      <c r="F4" s="60"/>
      <c r="G4" s="60"/>
      <c r="H4" s="60"/>
      <c r="I4" s="59"/>
      <c r="J4" s="61"/>
      <c r="K4" s="1"/>
    </row>
    <row r="5" spans="1:11" ht="3" customHeight="1" x14ac:dyDescent="0.3">
      <c r="A5" s="40"/>
      <c r="B5" s="41"/>
      <c r="C5" s="41"/>
      <c r="D5" s="41"/>
      <c r="E5" s="41"/>
      <c r="F5" s="41"/>
      <c r="G5" s="41"/>
      <c r="H5" s="41"/>
      <c r="I5" s="41"/>
      <c r="J5" s="42"/>
      <c r="K5" s="1"/>
    </row>
    <row r="6" spans="1:11" ht="15.6" x14ac:dyDescent="0.3">
      <c r="A6" s="43" t="s">
        <v>6</v>
      </c>
      <c r="B6" s="44"/>
      <c r="C6" s="44"/>
      <c r="D6" s="44"/>
      <c r="E6" s="44"/>
      <c r="F6" s="44"/>
      <c r="G6" s="44"/>
      <c r="H6" s="44"/>
      <c r="I6" s="44"/>
      <c r="J6" s="45"/>
      <c r="K6" s="1"/>
    </row>
    <row r="7" spans="1:11" ht="15.6" x14ac:dyDescent="0.3">
      <c r="A7" s="46" t="s">
        <v>7</v>
      </c>
      <c r="B7" s="47"/>
      <c r="C7" s="47"/>
      <c r="D7" s="47"/>
      <c r="E7" s="47"/>
      <c r="F7" s="47"/>
      <c r="G7" s="47"/>
      <c r="H7" s="47"/>
      <c r="I7" s="47"/>
      <c r="J7" s="48"/>
      <c r="K7" s="1"/>
    </row>
    <row r="8" spans="1:11" x14ac:dyDescent="0.3">
      <c r="A8" s="6" t="s">
        <v>8</v>
      </c>
      <c r="B8" s="62" t="s">
        <v>52</v>
      </c>
      <c r="C8" s="63"/>
      <c r="D8" s="63"/>
      <c r="E8" s="63"/>
      <c r="F8" s="63"/>
      <c r="G8" s="63"/>
      <c r="H8" s="63"/>
      <c r="I8" s="63"/>
      <c r="J8" s="64"/>
      <c r="K8" s="1"/>
    </row>
    <row r="9" spans="1:11" ht="15" customHeight="1" x14ac:dyDescent="0.3">
      <c r="A9" s="31" t="s">
        <v>38</v>
      </c>
      <c r="B9" s="62" t="s">
        <v>53</v>
      </c>
      <c r="C9" s="63"/>
      <c r="D9" s="63"/>
      <c r="E9" s="63"/>
      <c r="F9" s="63"/>
      <c r="G9" s="63"/>
      <c r="H9" s="63"/>
      <c r="I9" s="63"/>
      <c r="J9" s="64"/>
      <c r="K9" s="1"/>
    </row>
    <row r="10" spans="1:11" x14ac:dyDescent="0.3">
      <c r="A10" s="31" t="s">
        <v>39</v>
      </c>
      <c r="B10" s="62" t="s">
        <v>54</v>
      </c>
      <c r="C10" s="63"/>
      <c r="D10" s="63"/>
      <c r="E10" s="63"/>
      <c r="F10" s="63"/>
      <c r="G10" s="63"/>
      <c r="H10" s="63"/>
      <c r="I10" s="63"/>
      <c r="J10" s="64"/>
      <c r="K10" s="1"/>
    </row>
    <row r="11" spans="1:11" ht="51" customHeight="1" x14ac:dyDescent="0.3">
      <c r="A11" s="6" t="s">
        <v>9</v>
      </c>
      <c r="B11" s="65" t="s">
        <v>60</v>
      </c>
      <c r="C11" s="65"/>
      <c r="D11" s="65"/>
      <c r="E11" s="65"/>
      <c r="F11" s="65"/>
      <c r="G11" s="65"/>
      <c r="H11" s="65"/>
      <c r="I11" s="65"/>
      <c r="J11" s="66"/>
    </row>
    <row r="12" spans="1:11" ht="23.25" customHeight="1" x14ac:dyDescent="0.3">
      <c r="A12" s="6" t="s">
        <v>10</v>
      </c>
      <c r="B12" s="67" t="s">
        <v>51</v>
      </c>
      <c r="C12" s="67"/>
      <c r="D12" s="67"/>
      <c r="E12" s="67"/>
      <c r="F12" s="67"/>
      <c r="G12" s="67"/>
      <c r="H12" s="67"/>
      <c r="I12" s="67"/>
      <c r="J12" s="68"/>
    </row>
    <row r="13" spans="1:11" ht="15.6" x14ac:dyDescent="0.3">
      <c r="A13" s="43" t="s">
        <v>11</v>
      </c>
      <c r="B13" s="44"/>
      <c r="C13" s="44"/>
      <c r="D13" s="44"/>
      <c r="E13" s="44"/>
      <c r="F13" s="44"/>
      <c r="G13" s="44"/>
      <c r="H13" s="44"/>
      <c r="I13" s="44"/>
      <c r="J13" s="45"/>
    </row>
    <row r="14" spans="1:11" ht="27.75" customHeight="1" x14ac:dyDescent="0.3">
      <c r="A14" s="6" t="s">
        <v>12</v>
      </c>
      <c r="B14" s="32">
        <v>3</v>
      </c>
      <c r="C14" s="69" t="str">
        <f>IFERROR(VLOOKUP(B14,'[1]Validacion datos'!A2:B5,2,FALSE),"")</f>
        <v>DESARROLLO PRODUCTIVO</v>
      </c>
      <c r="D14" s="69"/>
      <c r="E14" s="69"/>
      <c r="F14" s="69"/>
      <c r="G14" s="69"/>
      <c r="H14" s="69"/>
      <c r="I14" s="69"/>
      <c r="J14" s="69"/>
    </row>
    <row r="15" spans="1:11" ht="26.25" customHeight="1" x14ac:dyDescent="0.3">
      <c r="A15" s="6" t="s">
        <v>13</v>
      </c>
      <c r="B15" s="9">
        <v>3.5</v>
      </c>
      <c r="C15" s="39" t="str">
        <f>IFERROR(VLOOKUP(B15,'[1]Validacion datos'!A8:B26,2,FALSE),"")</f>
        <v>Estructura productiva sectorial y territorialmente adecuada, integrada competitivamente a la economía global y que aprovecha las oportunidades del mercado local.</v>
      </c>
      <c r="D15" s="39"/>
      <c r="E15" s="39"/>
      <c r="F15" s="39"/>
      <c r="G15" s="39"/>
      <c r="H15" s="39"/>
      <c r="I15" s="39"/>
      <c r="J15" s="39"/>
    </row>
    <row r="16" spans="1:11" ht="34.200000000000003" customHeight="1" x14ac:dyDescent="0.3">
      <c r="A16" s="6" t="s">
        <v>14</v>
      </c>
      <c r="B16" s="10" t="s">
        <v>55</v>
      </c>
      <c r="C16" s="39" t="s">
        <v>59</v>
      </c>
      <c r="D16" s="39"/>
      <c r="E16" s="39"/>
      <c r="F16" s="39"/>
      <c r="G16" s="39"/>
      <c r="H16" s="39"/>
      <c r="I16" s="39"/>
      <c r="J16" s="39"/>
    </row>
    <row r="17" spans="1:11" ht="15.6" x14ac:dyDescent="0.3">
      <c r="A17" s="43" t="s">
        <v>15</v>
      </c>
      <c r="B17" s="44"/>
      <c r="C17" s="44"/>
      <c r="D17" s="44"/>
      <c r="E17" s="44"/>
      <c r="F17" s="44"/>
      <c r="G17" s="44"/>
      <c r="H17" s="44"/>
      <c r="I17" s="44"/>
      <c r="J17" s="45"/>
    </row>
    <row r="18" spans="1:11" ht="29.25" customHeight="1" x14ac:dyDescent="0.3">
      <c r="A18" s="6" t="s">
        <v>16</v>
      </c>
      <c r="B18" s="65" t="s">
        <v>61</v>
      </c>
      <c r="C18" s="65"/>
      <c r="D18" s="65"/>
      <c r="E18" s="65"/>
      <c r="F18" s="65"/>
      <c r="G18" s="65"/>
      <c r="H18" s="65"/>
      <c r="I18" s="65"/>
      <c r="J18" s="66"/>
    </row>
    <row r="19" spans="1:11" ht="52.5" customHeight="1" x14ac:dyDescent="0.3">
      <c r="A19" s="11" t="s">
        <v>17</v>
      </c>
      <c r="B19" s="65" t="s">
        <v>62</v>
      </c>
      <c r="C19" s="65"/>
      <c r="D19" s="65"/>
      <c r="E19" s="65"/>
      <c r="F19" s="65"/>
      <c r="G19" s="65"/>
      <c r="H19" s="65"/>
      <c r="I19" s="65"/>
      <c r="J19" s="66"/>
    </row>
    <row r="20" spans="1:11" ht="34.5" customHeight="1" x14ac:dyDescent="0.3">
      <c r="A20" s="11" t="s">
        <v>18</v>
      </c>
      <c r="B20" s="65" t="s">
        <v>56</v>
      </c>
      <c r="C20" s="65"/>
      <c r="D20" s="65"/>
      <c r="E20" s="65"/>
      <c r="F20" s="65"/>
      <c r="G20" s="65"/>
      <c r="H20" s="65"/>
      <c r="I20" s="65"/>
      <c r="J20" s="66"/>
    </row>
    <row r="21" spans="1:11" ht="63" customHeight="1" x14ac:dyDescent="0.3">
      <c r="A21" s="11" t="s">
        <v>40</v>
      </c>
      <c r="B21" s="65" t="s">
        <v>66</v>
      </c>
      <c r="C21" s="65"/>
      <c r="D21" s="65"/>
      <c r="E21" s="65"/>
      <c r="F21" s="65"/>
      <c r="G21" s="65"/>
      <c r="H21" s="65"/>
      <c r="I21" s="65"/>
      <c r="J21" s="66"/>
      <c r="K21" s="1"/>
    </row>
    <row r="22" spans="1:11" ht="15.6" x14ac:dyDescent="0.3">
      <c r="A22" s="43" t="s">
        <v>19</v>
      </c>
      <c r="B22" s="44"/>
      <c r="C22" s="44"/>
      <c r="D22" s="44"/>
      <c r="E22" s="44"/>
      <c r="F22" s="44"/>
      <c r="G22" s="44"/>
      <c r="H22" s="44"/>
      <c r="I22" s="44"/>
      <c r="J22" s="45"/>
    </row>
    <row r="23" spans="1:11" ht="15.6" x14ac:dyDescent="0.3">
      <c r="A23" s="46" t="s">
        <v>20</v>
      </c>
      <c r="B23" s="47"/>
      <c r="C23" s="47"/>
      <c r="D23" s="47"/>
      <c r="E23" s="47"/>
      <c r="F23" s="47"/>
      <c r="G23" s="47"/>
      <c r="H23" s="47"/>
      <c r="I23" s="47"/>
      <c r="J23" s="48"/>
      <c r="K23" s="1"/>
    </row>
    <row r="24" spans="1:11" ht="15" customHeight="1" x14ac:dyDescent="0.3">
      <c r="A24" s="70" t="s">
        <v>21</v>
      </c>
      <c r="B24" s="71"/>
      <c r="C24" s="72" t="s">
        <v>22</v>
      </c>
      <c r="D24" s="74"/>
      <c r="E24" s="74"/>
      <c r="F24" s="74" t="s">
        <v>23</v>
      </c>
      <c r="G24" s="74"/>
      <c r="H24" s="71"/>
      <c r="I24" s="72" t="s">
        <v>24</v>
      </c>
      <c r="J24" s="73"/>
    </row>
    <row r="25" spans="1:11" x14ac:dyDescent="0.3">
      <c r="A25" s="92">
        <v>100000000</v>
      </c>
      <c r="B25" s="93"/>
      <c r="C25" s="78">
        <v>100000000</v>
      </c>
      <c r="D25" s="79"/>
      <c r="E25" s="80"/>
      <c r="F25" s="78">
        <v>50700829.850000001</v>
      </c>
      <c r="G25" s="79"/>
      <c r="H25" s="80"/>
      <c r="I25" s="94">
        <f>+F25/C25</f>
        <v>0.50700829850000007</v>
      </c>
      <c r="J25" s="95"/>
    </row>
    <row r="26" spans="1:11" ht="15.6" x14ac:dyDescent="0.3">
      <c r="A26" s="46" t="s">
        <v>25</v>
      </c>
      <c r="B26" s="47"/>
      <c r="C26" s="47"/>
      <c r="D26" s="47"/>
      <c r="E26" s="47"/>
      <c r="F26" s="47"/>
      <c r="G26" s="47"/>
      <c r="H26" s="47"/>
      <c r="I26" s="47"/>
      <c r="J26" s="48"/>
      <c r="K26" s="1"/>
    </row>
    <row r="27" spans="1:11" x14ac:dyDescent="0.3">
      <c r="A27" s="7"/>
      <c r="B27"/>
      <c r="C27" s="75" t="s">
        <v>26</v>
      </c>
      <c r="D27" s="76"/>
      <c r="E27" s="75" t="s">
        <v>71</v>
      </c>
      <c r="F27" s="76"/>
      <c r="G27" s="75" t="s">
        <v>72</v>
      </c>
      <c r="H27" s="75"/>
      <c r="I27" s="75" t="s">
        <v>27</v>
      </c>
      <c r="J27" s="77"/>
    </row>
    <row r="28" spans="1:11" ht="41.4" x14ac:dyDescent="0.3">
      <c r="A28" s="12" t="s">
        <v>28</v>
      </c>
      <c r="B28" s="13" t="s">
        <v>29</v>
      </c>
      <c r="C28" s="13" t="s">
        <v>42</v>
      </c>
      <c r="D28" s="13" t="s">
        <v>43</v>
      </c>
      <c r="E28" s="13" t="s">
        <v>45</v>
      </c>
      <c r="F28" s="13" t="s">
        <v>46</v>
      </c>
      <c r="G28" s="13" t="s">
        <v>47</v>
      </c>
      <c r="H28" s="13" t="s">
        <v>48</v>
      </c>
      <c r="I28" s="13" t="s">
        <v>49</v>
      </c>
      <c r="J28" s="14" t="s">
        <v>50</v>
      </c>
    </row>
    <row r="29" spans="1:11" ht="60" x14ac:dyDescent="0.3">
      <c r="A29" s="15" t="s">
        <v>63</v>
      </c>
      <c r="B29" s="16" t="s">
        <v>65</v>
      </c>
      <c r="C29" s="17">
        <v>8</v>
      </c>
      <c r="D29" s="18">
        <v>100000000</v>
      </c>
      <c r="E29" s="18">
        <v>7</v>
      </c>
      <c r="F29" s="18">
        <v>49263352.700000003</v>
      </c>
      <c r="G29" s="19">
        <v>6</v>
      </c>
      <c r="H29" s="18">
        <v>50700829.850000001</v>
      </c>
      <c r="I29" s="20">
        <f t="shared" ref="I29:I30" si="0">IF(G29&gt;0,G29/E29,0)</f>
        <v>0.8571428571428571</v>
      </c>
      <c r="J29" s="21">
        <f t="shared" ref="J29:J30" si="1">IF(H29&gt;0,H29/F29,0)</f>
        <v>1.0291794421454388</v>
      </c>
    </row>
    <row r="30" spans="1:11" hidden="1" x14ac:dyDescent="0.3">
      <c r="A30" s="22"/>
      <c r="B30" s="23"/>
      <c r="C30" s="24"/>
      <c r="D30" s="25"/>
      <c r="E30" s="25"/>
      <c r="F30" s="25"/>
      <c r="G30" s="26"/>
      <c r="H30" s="25"/>
      <c r="I30" s="20">
        <f t="shared" si="0"/>
        <v>0</v>
      </c>
      <c r="J30" s="21">
        <f t="shared" si="1"/>
        <v>0</v>
      </c>
    </row>
    <row r="31" spans="1:11" ht="15.6" x14ac:dyDescent="0.3">
      <c r="A31" s="43" t="s">
        <v>30</v>
      </c>
      <c r="B31" s="44"/>
      <c r="C31" s="44"/>
      <c r="D31" s="44"/>
      <c r="E31" s="44"/>
      <c r="F31" s="44"/>
      <c r="G31" s="44"/>
      <c r="H31" s="44"/>
      <c r="I31" s="44"/>
      <c r="J31" s="45"/>
    </row>
    <row r="32" spans="1:11" ht="15.6" x14ac:dyDescent="0.3">
      <c r="A32" s="46" t="s">
        <v>31</v>
      </c>
      <c r="B32" s="47"/>
      <c r="C32" s="47"/>
      <c r="D32" s="47"/>
      <c r="E32" s="47"/>
      <c r="F32" s="47"/>
      <c r="G32" s="47"/>
      <c r="H32" s="47"/>
      <c r="I32" s="47"/>
      <c r="J32" s="48"/>
      <c r="K32" s="1"/>
    </row>
    <row r="33" spans="1:11" ht="27" customHeight="1" x14ac:dyDescent="0.3">
      <c r="A33" s="27" t="s">
        <v>32</v>
      </c>
      <c r="B33" s="65" t="s">
        <v>58</v>
      </c>
      <c r="C33" s="65"/>
      <c r="D33" s="65"/>
      <c r="E33" s="65"/>
      <c r="F33" s="65"/>
      <c r="G33" s="65"/>
      <c r="H33" s="65"/>
      <c r="I33" s="65"/>
      <c r="J33" s="66"/>
    </row>
    <row r="34" spans="1:11" ht="37.950000000000003" customHeight="1" x14ac:dyDescent="0.3">
      <c r="A34" s="27" t="s">
        <v>33</v>
      </c>
      <c r="B34" s="65" t="s">
        <v>57</v>
      </c>
      <c r="C34" s="65"/>
      <c r="D34" s="65"/>
      <c r="E34" s="65"/>
      <c r="F34" s="65"/>
      <c r="G34" s="65"/>
      <c r="H34" s="65"/>
      <c r="I34" s="65"/>
      <c r="J34" s="66"/>
    </row>
    <row r="35" spans="1:11" ht="193.05" customHeight="1" x14ac:dyDescent="0.3">
      <c r="A35" s="38" t="s">
        <v>34</v>
      </c>
      <c r="B35" s="88" t="s">
        <v>73</v>
      </c>
      <c r="C35" s="88"/>
      <c r="D35" s="88"/>
      <c r="E35" s="88"/>
      <c r="F35" s="88"/>
      <c r="G35" s="88"/>
      <c r="H35" s="88"/>
      <c r="I35" s="88"/>
      <c r="J35" s="89"/>
    </row>
    <row r="36" spans="1:11" ht="157.94999999999999" customHeight="1" x14ac:dyDescent="0.3">
      <c r="A36" s="38" t="s">
        <v>35</v>
      </c>
      <c r="B36" s="90" t="s">
        <v>70</v>
      </c>
      <c r="C36" s="90"/>
      <c r="D36" s="90"/>
      <c r="E36" s="90"/>
      <c r="F36" s="90"/>
      <c r="G36" s="90"/>
      <c r="H36" s="90"/>
      <c r="I36" s="90"/>
      <c r="J36" s="91"/>
    </row>
    <row r="37" spans="1:11" ht="15.6" x14ac:dyDescent="0.3">
      <c r="A37" s="43" t="s">
        <v>36</v>
      </c>
      <c r="B37" s="44"/>
      <c r="C37" s="44"/>
      <c r="D37" s="44"/>
      <c r="E37" s="44"/>
      <c r="F37" s="44"/>
      <c r="G37" s="44"/>
      <c r="H37" s="44"/>
      <c r="I37" s="44"/>
      <c r="J37" s="45"/>
    </row>
    <row r="38" spans="1:11" ht="15.6" x14ac:dyDescent="0.3">
      <c r="A38" s="81" t="s">
        <v>37</v>
      </c>
      <c r="B38" s="82"/>
      <c r="C38" s="82"/>
      <c r="D38" s="82"/>
      <c r="E38" s="82"/>
      <c r="F38" s="82"/>
      <c r="G38" s="82"/>
      <c r="H38" s="82"/>
      <c r="I38" s="82"/>
      <c r="J38" s="83"/>
      <c r="K38" s="1"/>
    </row>
    <row r="39" spans="1:11" ht="48" customHeight="1" x14ac:dyDescent="0.3">
      <c r="A39" s="84" t="s">
        <v>64</v>
      </c>
      <c r="B39" s="85"/>
      <c r="C39" s="85"/>
      <c r="D39" s="85"/>
      <c r="E39" s="85"/>
      <c r="F39" s="85"/>
      <c r="G39" s="85"/>
      <c r="H39" s="85"/>
      <c r="I39" s="85"/>
      <c r="J39" s="86"/>
    </row>
    <row r="40" spans="1:11" ht="18.75" customHeight="1" x14ac:dyDescent="0.3">
      <c r="A40" s="33"/>
      <c r="B40" s="33"/>
      <c r="C40" s="33"/>
      <c r="D40" s="33"/>
      <c r="E40" s="33"/>
      <c r="F40" s="33"/>
      <c r="G40" s="33"/>
      <c r="H40" s="33"/>
      <c r="I40" s="33"/>
      <c r="J40" s="33"/>
    </row>
    <row r="41" spans="1:11" ht="30.75" customHeight="1" x14ac:dyDescent="0.3">
      <c r="A41" s="87" t="s">
        <v>44</v>
      </c>
      <c r="B41" s="87"/>
      <c r="C41" s="87"/>
      <c r="D41" s="87"/>
      <c r="E41" s="87"/>
      <c r="F41" s="87"/>
      <c r="G41" s="87"/>
      <c r="H41" s="87"/>
      <c r="I41" s="87"/>
      <c r="J41" s="87"/>
    </row>
  </sheetData>
  <mergeCells count="48">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 ref="C27:D27"/>
    <mergeCell ref="G27:H27"/>
    <mergeCell ref="I27:J27"/>
    <mergeCell ref="E27:F27"/>
    <mergeCell ref="C25:E25"/>
    <mergeCell ref="F25:H25"/>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s>
  <phoneticPr fontId="22" type="noConversion"/>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rintOptions horizontalCentered="1"/>
  <pageMargins left="0.31496062992125984" right="0.31496062992125984" top="0.6" bottom="0.48" header="0.31496062992125984" footer="0.31496062992125984"/>
  <pageSetup scale="54"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0"/>
  <sheetViews>
    <sheetView workbookViewId="0">
      <selection activeCell="B6" sqref="B6"/>
    </sheetView>
  </sheetViews>
  <sheetFormatPr baseColWidth="10" defaultRowHeight="14.4" x14ac:dyDescent="0.3"/>
  <cols>
    <col min="2" max="2" width="13" bestFit="1" customWidth="1"/>
    <col min="4" max="4" width="21.21875" customWidth="1"/>
    <col min="7" max="7" width="24.44140625" customWidth="1"/>
  </cols>
  <sheetData>
    <row r="2" spans="2:9" x14ac:dyDescent="0.3">
      <c r="B2" t="s">
        <v>68</v>
      </c>
      <c r="D2" t="s">
        <v>69</v>
      </c>
    </row>
    <row r="3" spans="2:9" x14ac:dyDescent="0.3">
      <c r="B3" s="36">
        <v>23926566.760000002</v>
      </c>
      <c r="D3" s="37">
        <v>19446117.5</v>
      </c>
    </row>
    <row r="4" spans="2:9" x14ac:dyDescent="0.3">
      <c r="B4" s="34">
        <v>25336785.940000001</v>
      </c>
      <c r="D4" s="34">
        <v>31254712.350000001</v>
      </c>
      <c r="G4">
        <v>7</v>
      </c>
      <c r="H4">
        <v>6</v>
      </c>
      <c r="I4">
        <f>+H4/G4*100</f>
        <v>85.714285714285708</v>
      </c>
    </row>
    <row r="5" spans="2:9" x14ac:dyDescent="0.3">
      <c r="B5" s="34">
        <f>SUM(B3:B4)</f>
        <v>49263352.700000003</v>
      </c>
      <c r="D5" s="34">
        <f>SUM(D3:D4)</f>
        <v>50700829.850000001</v>
      </c>
      <c r="E5">
        <f>+D5/B5*100</f>
        <v>102.91794421454388</v>
      </c>
    </row>
    <row r="6" spans="2:9" x14ac:dyDescent="0.3">
      <c r="B6">
        <v>49263352.700000003</v>
      </c>
      <c r="D6" s="34"/>
    </row>
    <row r="8" spans="2:9" x14ac:dyDescent="0.3">
      <c r="D8" s="35"/>
    </row>
    <row r="9" spans="2:9" x14ac:dyDescent="0.3">
      <c r="D9">
        <v>50700829.850000001</v>
      </c>
    </row>
    <row r="10" spans="2:9" x14ac:dyDescent="0.3">
      <c r="E10" s="3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Cynthia Mañán Báez</cp:lastModifiedBy>
  <cp:lastPrinted>2024-07-18T14:23:03Z</cp:lastPrinted>
  <dcterms:created xsi:type="dcterms:W3CDTF">2021-03-22T15:50:10Z</dcterms:created>
  <dcterms:modified xsi:type="dcterms:W3CDTF">2024-07-19T02:30:59Z</dcterms:modified>
</cp:coreProperties>
</file>