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Portal de Transparencia\Planificación y Desarrollo\Informes Físicos Financieros (DIGEPRES)\2024\Informes de Evaluación Semestrales\"/>
    </mc:Choice>
  </mc:AlternateContent>
  <bookViews>
    <workbookView xWindow="0" yWindow="0" windowWidth="23040" windowHeight="9072"/>
  </bookViews>
  <sheets>
    <sheet name="Hoja1" sheetId="1" r:id="rId1"/>
    <sheet name="Hoja2"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E5" i="2"/>
  <c r="D5" i="2"/>
  <c r="B5" i="2"/>
  <c r="I29" i="1"/>
  <c r="J29" i="1"/>
  <c r="J30" i="1"/>
  <c r="I30" i="1"/>
  <c r="I25" i="1"/>
  <c r="C14" i="1"/>
  <c r="C15" i="1"/>
</calcChain>
</file>

<file path=xl/sharedStrings.xml><?xml version="1.0" encoding="utf-8"?>
<sst xmlns="http://schemas.openxmlformats.org/spreadsheetml/2006/main" count="74" uniqueCount="74">
  <si>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</si>
  <si>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</si>
  <si>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</si>
  <si>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</si>
  <si>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</si>
  <si>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</si>
  <si>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</si>
  <si>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</si>
  <si>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</si>
  <si>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</si>
  <si>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</si>
  <si>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</si>
  <si>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</si>
  <si>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</si>
  <si>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</si>
  <si>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</si>
  <si>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</si>
  <si>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</si>
  <si>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</si>
  <si>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</si>
  <si>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</si>
  <si>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</si>
  <si>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</si>
  <si>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</si>
  <si>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</si>
  <si>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</si>
  <si>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</si>
  <si>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</si>
  <si>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</si>
  <si>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</si>
  <si>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</si>
  <si>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</si>
  <si>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</si>
  <si>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</si>
  <si>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</si>
  <si>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</si>
  <si>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</si>
  <si>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</si>
  <si>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</si>
  <si>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</si>
  <si>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</si>
  <si>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</si>
  <si>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</si>
  <si>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</si>
  <si>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</si>
  <si>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</si>
  <si>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</si>
  <si>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</si>
  <si>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</si>
  <si>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</si>
  <si>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</si>
  <si>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</si>
  <si>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5172 - Organismo Dominicano de Acreditación</t>
  </si>
  <si>
    <t>01 - Organismo Dominicano de Acreditación</t>
  </si>
  <si>
    <t>0001 - Organismo Dominicano de Acreditación</t>
  </si>
  <si>
    <t>3.5.2</t>
  </si>
  <si>
    <t>Estructura productiva nacional y consumidores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</si>
  <si>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</si>
  <si>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</si>
  <si>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</si>
  <si>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</si>
  <si>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</si>
  <si>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</si>
  <si>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</si>
  <si>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N/A</t>
  </si>
  <si>
    <t>Cantidad de acreditaciones otorgadas</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</si>
  <si>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</si>
  <si>
    <t>Informe de Evaluación Semestral de las Metas Físicas-Financieras Enero, Febrero, Marzo, Abril, Mayo y Junio 2024</t>
  </si>
  <si>
    <t>Programado</t>
  </si>
  <si>
    <t>Ejecutado</t>
  </si>
  <si>
    <t xml:space="preserve">Desvío financiero:
La ejecución financiera fue igual a la programada para el primer semestre del 2024.
Desvío Físico:
Para el primer semestre se había programado el otorgamiento de siete (7) acreditaciones de las cuales fueron ejecutados seis (6) lo que equivale a un 86% de lo programado, este desvío fue resultado de que no se pudo contratar los servicios de un experto técnico. </t>
  </si>
  <si>
    <t xml:space="preserve"> Programación Semestral</t>
  </si>
  <si>
    <t>Ejecución Semestral</t>
  </si>
  <si>
    <t xml:space="preserve">
La institución entregó seis (6) nuevos certificados de acreditación, a los Organismos de Evaluación de Conformidad, Laboratorio de Servicios Analítico, Instituto de Innovación en Biotecnología e Industria, Laboratorio Nacional de Referencia Calidad de Agua Ing. Marco Rodríguez Instituto Nacional de Aguas Potables y Alcantarillado (INAPA), Laboratorio de Balística Instituto Nacional de Ciencias Forenses (INACIF), Yeal Laboratorio de Calibración y Laboratorio de Ensayos Atlantic Caribbean Packaging, y a la División de Verificación de Volumen en el Departamento de Metrología Legal, del Instituto Dominicano para la Calidad (INDOCAL).
Se logró el ascenso de dos nuevos evaluadores líderes nacionales en el esquema de acreditación de laboratorios de ensayos y calibración, bajo la NORDOM ISO/IEC 17025:2017.
Un gran logro para la organización fue el lanzamiento de la primera versión de la Carta Compromiso al Ciudadano del Organismo Dominicano de Acreditación, actividad que contó con la presencia de la viceministra de servicios públicos del Ministerio de Administración Pública (MAP), Sheyla Castillo y el director del Organismo Dominicano de Acreditación (ODAC), Ángel David Taveras Difo.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</si>
</sst>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
      <i/>
      <sz val="11"/>
      <color rgb="FF00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4" fontId="25" fillId="0" borderId="0" xfId="0" applyNumberFormat="1" applyFont="1"/>
    <xf numFmtId="4" fontId="25" fillId="0" borderId="0" xfId="0" applyNumberFormat="1" applyFont="1" applyAlignment="1">
      <alignment vertical="center"/>
    </xf>
    <xf numFmtId="0" fontId="9" fillId="0" borderId="17" xfId="0" applyFont="1" applyBorder="1" applyAlignment="1" applyProtection="1">
      <alignment vertical="top" wrapText="1"/>
      <protection locked="0"/>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21" fillId="9" borderId="0" xfId="0" applyFont="1" applyFill="1" applyAlignment="1" applyProtection="1">
      <alignment horizontal="left" vertical="top" wrapText="1"/>
      <protection locked="0"/>
    </xf>
    <xf numFmtId="0" fontId="21" fillId="9" borderId="18" xfId="0" applyFont="1" applyFill="1" applyBorder="1" applyAlignment="1" applyProtection="1">
      <alignment horizontal="left" vertical="top"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view="pageBreakPreview" topLeftCell="A34" zoomScale="85" zoomScaleNormal="85" zoomScaleSheetLayoutView="85" workbookViewId="0">
      <selection activeCell="B36" sqref="B36:J36"/>
    </sheetView>
  </sheetViews>
  <sheetFormatPr baseColWidth="10" defaultRowHeight="14.4" x14ac:dyDescent="0.3"/>
  <cols>
    <col min="1" max="1" width="23" style="8" customWidth="1"/>
    <col min="2" max="10" width="16.77734375" style="8" customWidth="1"/>
    <col min="11" max="11" width="11.44140625" style="8"/>
  </cols>
  <sheetData>
    <row r="1" spans="1:11" ht="21.6" thickBot="1" x14ac:dyDescent="0.35">
      <c r="A1" s="28"/>
      <c r="B1" s="49" t="s">
        <v>67</v>
      </c>
      <c r="C1" s="50"/>
      <c r="D1" s="50"/>
      <c r="E1" s="50"/>
      <c r="F1" s="50"/>
      <c r="G1" s="50"/>
      <c r="H1" s="50"/>
      <c r="I1" s="50"/>
      <c r="J1" s="51"/>
      <c r="K1" s="1"/>
    </row>
    <row r="2" spans="1:11" ht="21.6" thickBot="1" x14ac:dyDescent="0.35">
      <c r="A2" s="29"/>
      <c r="B2" s="52" t="s">
        <v>0</v>
      </c>
      <c r="C2" s="53"/>
      <c r="D2" s="52" t="s">
        <v>1</v>
      </c>
      <c r="E2" s="53"/>
      <c r="F2" s="53"/>
      <c r="G2" s="53"/>
      <c r="H2" s="54"/>
      <c r="I2" s="2" t="s">
        <v>2</v>
      </c>
      <c r="J2" s="3" t="s">
        <v>3</v>
      </c>
      <c r="K2" s="1"/>
    </row>
    <row r="3" spans="1:11" ht="21.6" thickBot="1" x14ac:dyDescent="0.35">
      <c r="A3" s="30"/>
      <c r="B3" s="55" t="s">
        <v>4</v>
      </c>
      <c r="C3" s="56"/>
      <c r="D3" s="55" t="s">
        <v>41</v>
      </c>
      <c r="E3" s="56"/>
      <c r="F3" s="56"/>
      <c r="G3" s="56"/>
      <c r="H3" s="57"/>
      <c r="I3" s="4" t="s">
        <v>5</v>
      </c>
      <c r="J3" s="5">
        <v>0</v>
      </c>
      <c r="K3" s="1"/>
    </row>
    <row r="4" spans="1:11" x14ac:dyDescent="0.3">
      <c r="A4" s="58"/>
      <c r="B4" s="59"/>
      <c r="C4" s="59"/>
      <c r="D4" s="60"/>
      <c r="E4" s="60"/>
      <c r="F4" s="60"/>
      <c r="G4" s="60"/>
      <c r="H4" s="60"/>
      <c r="I4" s="59"/>
      <c r="J4" s="61"/>
      <c r="K4" s="1"/>
    </row>
    <row r="5" spans="1:11" ht="3" customHeight="1" x14ac:dyDescent="0.3">
      <c r="A5" s="40"/>
      <c r="B5" s="41"/>
      <c r="C5" s="41"/>
      <c r="D5" s="41"/>
      <c r="E5" s="41"/>
      <c r="F5" s="41"/>
      <c r="G5" s="41"/>
      <c r="H5" s="41"/>
      <c r="I5" s="41"/>
      <c r="J5" s="42"/>
      <c r="K5" s="1"/>
    </row>
    <row r="6" spans="1:11" ht="15.6" x14ac:dyDescent="0.3">
      <c r="A6" s="43" t="s">
        <v>6</v>
      </c>
      <c r="B6" s="44"/>
      <c r="C6" s="44"/>
      <c r="D6" s="44"/>
      <c r="E6" s="44"/>
      <c r="F6" s="44"/>
      <c r="G6" s="44"/>
      <c r="H6" s="44"/>
      <c r="I6" s="44"/>
      <c r="J6" s="45"/>
      <c r="K6" s="1"/>
    </row>
    <row r="7" spans="1:11" ht="15.6" x14ac:dyDescent="0.3">
      <c r="A7" s="46" t="s">
        <v>7</v>
      </c>
      <c r="B7" s="47"/>
      <c r="C7" s="47"/>
      <c r="D7" s="47"/>
      <c r="E7" s="47"/>
      <c r="F7" s="47"/>
      <c r="G7" s="47"/>
      <c r="H7" s="47"/>
      <c r="I7" s="47"/>
      <c r="J7" s="48"/>
      <c r="K7" s="1"/>
    </row>
    <row r="8" spans="1:11" x14ac:dyDescent="0.3">
      <c r="A8" s="6" t="s">
        <v>8</v>
      </c>
      <c r="B8" s="62" t="s">
        <v>52</v>
      </c>
      <c r="C8" s="63"/>
      <c r="D8" s="63"/>
      <c r="E8" s="63"/>
      <c r="F8" s="63"/>
      <c r="G8" s="63"/>
      <c r="H8" s="63"/>
      <c r="I8" s="63"/>
      <c r="J8" s="64"/>
      <c r="K8" s="1"/>
    </row>
    <row r="9" spans="1:11" ht="15" customHeight="1" x14ac:dyDescent="0.3">
      <c r="A9" s="31" t="s">
        <v>38</v>
      </c>
      <c r="B9" s="62" t="s">
        <v>53</v>
      </c>
      <c r="C9" s="63"/>
      <c r="D9" s="63"/>
      <c r="E9" s="63"/>
      <c r="F9" s="63"/>
      <c r="G9" s="63"/>
      <c r="H9" s="63"/>
      <c r="I9" s="63"/>
      <c r="J9" s="64"/>
      <c r="K9" s="1"/>
    </row>
    <row r="10" spans="1:11" x14ac:dyDescent="0.3">
      <c r="A10" s="31" t="s">
        <v>39</v>
      </c>
      <c r="B10" s="62" t="s">
        <v>54</v>
      </c>
      <c r="C10" s="63"/>
      <c r="D10" s="63"/>
      <c r="E10" s="63"/>
      <c r="F10" s="63"/>
      <c r="G10" s="63"/>
      <c r="H10" s="63"/>
      <c r="I10" s="63"/>
      <c r="J10" s="64"/>
      <c r="K10" s="1"/>
    </row>
    <row r="11" spans="1:11" ht="51" customHeight="1" x14ac:dyDescent="0.3">
      <c r="A11" s="6" t="s">
        <v>9</v>
      </c>
      <c r="B11" s="65" t="s">
        <v>60</v>
      </c>
      <c r="C11" s="65"/>
      <c r="D11" s="65"/>
      <c r="E11" s="65"/>
      <c r="F11" s="65"/>
      <c r="G11" s="65"/>
      <c r="H11" s="65"/>
      <c r="I11" s="65"/>
      <c r="J11" s="66"/>
    </row>
    <row r="12" spans="1:11" ht="23.25" customHeight="1" x14ac:dyDescent="0.3">
      <c r="A12" s="6" t="s">
        <v>10</v>
      </c>
      <c r="B12" s="67" t="s">
        <v>51</v>
      </c>
      <c r="C12" s="67"/>
      <c r="D12" s="67"/>
      <c r="E12" s="67"/>
      <c r="F12" s="67"/>
      <c r="G12" s="67"/>
      <c r="H12" s="67"/>
      <c r="I12" s="67"/>
      <c r="J12" s="68"/>
    </row>
    <row r="13" spans="1:11" ht="15.6" x14ac:dyDescent="0.3">
      <c r="A13" s="43" t="s">
        <v>11</v>
      </c>
      <c r="B13" s="44"/>
      <c r="C13" s="44"/>
      <c r="D13" s="44"/>
      <c r="E13" s="44"/>
      <c r="F13" s="44"/>
      <c r="G13" s="44"/>
      <c r="H13" s="44"/>
      <c r="I13" s="44"/>
      <c r="J13" s="45"/>
    </row>
    <row r="14" spans="1:11" ht="27.75" customHeight="1" x14ac:dyDescent="0.3">
      <c r="A14" s="6" t="s">
        <v>12</v>
      </c>
      <c r="B14" s="32">
        <v>3</v>
      </c>
      <c r="C14" s="69" t="str">
        <f>IFERROR(VLOOKUP(B14,'[1]Validacion datos'!A2:B5,2,FALSE),"")</f>
        <v>DESARROLLO PRODUCTIVO</v>
      </c>
      <c r="D14" s="69"/>
      <c r="E14" s="69"/>
      <c r="F14" s="69"/>
      <c r="G14" s="69"/>
      <c r="H14" s="69"/>
      <c r="I14" s="69"/>
      <c r="J14" s="69"/>
    </row>
    <row r="15" spans="1:11" ht="26.25" customHeight="1" x14ac:dyDescent="0.3">
      <c r="A15" s="6" t="s">
        <v>13</v>
      </c>
      <c r="B15" s="9">
        <v>3.5</v>
      </c>
      <c r="C15" s="39" t="str">
        <f>IFERROR(VLOOKUP(B15,'[1]Validacion datos'!A8:B26,2,FALSE),"")</f>
        <v>Estructura productiva sectorial y territorialmente adecuada, integrada competitivamente a la economía global y que aprovecha las oportunidades del mercado local.</v>
      </c>
      <c r="D15" s="39"/>
      <c r="E15" s="39"/>
      <c r="F15" s="39"/>
      <c r="G15" s="39"/>
      <c r="H15" s="39"/>
      <c r="I15" s="39"/>
      <c r="J15" s="39"/>
    </row>
    <row r="16" spans="1:11" ht="34.200000000000003" customHeight="1" x14ac:dyDescent="0.3">
      <c r="A16" s="6" t="s">
        <v>14</v>
      </c>
      <c r="B16" s="10" t="s">
        <v>55</v>
      </c>
      <c r="C16" s="39" t="s">
        <v>59</v>
      </c>
      <c r="D16" s="39"/>
      <c r="E16" s="39"/>
      <c r="F16" s="39"/>
      <c r="G16" s="39"/>
      <c r="H16" s="39"/>
      <c r="I16" s="39"/>
      <c r="J16" s="39"/>
    </row>
    <row r="17" spans="1:11" ht="15.6" x14ac:dyDescent="0.3">
      <c r="A17" s="43" t="s">
        <v>15</v>
      </c>
      <c r="B17" s="44"/>
      <c r="C17" s="44"/>
      <c r="D17" s="44"/>
      <c r="E17" s="44"/>
      <c r="F17" s="44"/>
      <c r="G17" s="44"/>
      <c r="H17" s="44"/>
      <c r="I17" s="44"/>
      <c r="J17" s="45"/>
    </row>
    <row r="18" spans="1:11" ht="29.25" customHeight="1" x14ac:dyDescent="0.3">
      <c r="A18" s="6" t="s">
        <v>16</v>
      </c>
      <c r="B18" s="65" t="s">
        <v>61</v>
      </c>
      <c r="C18" s="65"/>
      <c r="D18" s="65"/>
      <c r="E18" s="65"/>
      <c r="F18" s="65"/>
      <c r="G18" s="65"/>
      <c r="H18" s="65"/>
      <c r="I18" s="65"/>
      <c r="J18" s="66"/>
    </row>
    <row r="19" spans="1:11" ht="52.5" customHeight="1" x14ac:dyDescent="0.3">
      <c r="A19" s="11" t="s">
        <v>17</v>
      </c>
      <c r="B19" s="65" t="s">
        <v>62</v>
      </c>
      <c r="C19" s="65"/>
      <c r="D19" s="65"/>
      <c r="E19" s="65"/>
      <c r="F19" s="65"/>
      <c r="G19" s="65"/>
      <c r="H19" s="65"/>
      <c r="I19" s="65"/>
      <c r="J19" s="66"/>
    </row>
    <row r="20" spans="1:11" ht="34.5" customHeight="1" x14ac:dyDescent="0.3">
      <c r="A20" s="11" t="s">
        <v>18</v>
      </c>
      <c r="B20" s="65" t="s">
        <v>56</v>
      </c>
      <c r="C20" s="65"/>
      <c r="D20" s="65"/>
      <c r="E20" s="65"/>
      <c r="F20" s="65"/>
      <c r="G20" s="65"/>
      <c r="H20" s="65"/>
      <c r="I20" s="65"/>
      <c r="J20" s="66"/>
    </row>
    <row r="21" spans="1:11" ht="63" customHeight="1" x14ac:dyDescent="0.3">
      <c r="A21" s="11" t="s">
        <v>40</v>
      </c>
      <c r="B21" s="65" t="s">
        <v>66</v>
      </c>
      <c r="C21" s="65"/>
      <c r="D21" s="65"/>
      <c r="E21" s="65"/>
      <c r="F21" s="65"/>
      <c r="G21" s="65"/>
      <c r="H21" s="65"/>
      <c r="I21" s="65"/>
      <c r="J21" s="66"/>
      <c r="K21" s="1"/>
    </row>
    <row r="22" spans="1:11" ht="15.6" x14ac:dyDescent="0.3">
      <c r="A22" s="43" t="s">
        <v>19</v>
      </c>
      <c r="B22" s="44"/>
      <c r="C22" s="44"/>
      <c r="D22" s="44"/>
      <c r="E22" s="44"/>
      <c r="F22" s="44"/>
      <c r="G22" s="44"/>
      <c r="H22" s="44"/>
      <c r="I22" s="44"/>
      <c r="J22" s="45"/>
    </row>
    <row r="23" spans="1:11" ht="15.6" x14ac:dyDescent="0.3">
      <c r="A23" s="46" t="s">
        <v>20</v>
      </c>
      <c r="B23" s="47"/>
      <c r="C23" s="47"/>
      <c r="D23" s="47"/>
      <c r="E23" s="47"/>
      <c r="F23" s="47"/>
      <c r="G23" s="47"/>
      <c r="H23" s="47"/>
      <c r="I23" s="47"/>
      <c r="J23" s="48"/>
      <c r="K23" s="1"/>
    </row>
    <row r="24" spans="1:11" ht="15" customHeight="1" x14ac:dyDescent="0.3">
      <c r="A24" s="70" t="s">
        <v>21</v>
      </c>
      <c r="B24" s="71"/>
      <c r="C24" s="72" t="s">
        <v>22</v>
      </c>
      <c r="D24" s="74"/>
      <c r="E24" s="74"/>
      <c r="F24" s="74" t="s">
        <v>23</v>
      </c>
      <c r="G24" s="74"/>
      <c r="H24" s="71"/>
      <c r="I24" s="72" t="s">
        <v>24</v>
      </c>
      <c r="J24" s="73"/>
    </row>
    <row r="25" spans="1:11" x14ac:dyDescent="0.3">
      <c r="A25" s="92">
        <v>100000000</v>
      </c>
      <c r="B25" s="93"/>
      <c r="C25" s="78">
        <v>100000000</v>
      </c>
      <c r="D25" s="79"/>
      <c r="E25" s="80"/>
      <c r="F25" s="78">
        <v>50700829.850000001</v>
      </c>
      <c r="G25" s="79"/>
      <c r="H25" s="80"/>
      <c r="I25" s="94">
        <f>+F25/C25</f>
        <v>0.50700829850000007</v>
      </c>
      <c r="J25" s="95"/>
    </row>
    <row r="26" spans="1:11" ht="15.6" x14ac:dyDescent="0.3">
      <c r="A26" s="46" t="s">
        <v>25</v>
      </c>
      <c r="B26" s="47"/>
      <c r="C26" s="47"/>
      <c r="D26" s="47"/>
      <c r="E26" s="47"/>
      <c r="F26" s="47"/>
      <c r="G26" s="47"/>
      <c r="H26" s="47"/>
      <c r="I26" s="47"/>
      <c r="J26" s="48"/>
      <c r="K26" s="1"/>
    </row>
    <row r="27" spans="1:11" x14ac:dyDescent="0.3">
      <c r="A27" s="7"/>
      <c r="B27"/>
      <c r="C27" s="75" t="s">
        <v>26</v>
      </c>
      <c r="D27" s="76"/>
      <c r="E27" s="75" t="s">
        <v>71</v>
      </c>
      <c r="F27" s="76"/>
      <c r="G27" s="75" t="s">
        <v>72</v>
      </c>
      <c r="H27" s="75"/>
      <c r="I27" s="75" t="s">
        <v>27</v>
      </c>
      <c r="J27" s="77"/>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63</v>
      </c>
      <c r="B29" s="16" t="s">
        <v>65</v>
      </c>
      <c r="C29" s="17">
        <v>8</v>
      </c>
      <c r="D29" s="18">
        <v>100000000</v>
      </c>
      <c r="E29" s="18">
        <v>7</v>
      </c>
      <c r="F29" s="18">
        <v>49263352.700000003</v>
      </c>
      <c r="G29" s="19">
        <v>6</v>
      </c>
      <c r="H29" s="18">
        <v>50700829.850000001</v>
      </c>
      <c r="I29" s="20">
        <f t="shared" ref="I29:I30" si="0">IF(G29&gt;0,G29/E29,0)</f>
        <v>0.8571428571428571</v>
      </c>
      <c r="J29" s="21">
        <f t="shared" ref="J29:J30" si="1">IF(H29&gt;0,H29/F29,0)</f>
        <v>1.0291794421454388</v>
      </c>
    </row>
    <row r="30" spans="1:11" hidden="1" x14ac:dyDescent="0.3">
      <c r="A30" s="22"/>
      <c r="B30" s="23"/>
      <c r="C30" s="24"/>
      <c r="D30" s="25"/>
      <c r="E30" s="25"/>
      <c r="F30" s="25"/>
      <c r="G30" s="26"/>
      <c r="H30" s="25"/>
      <c r="I30" s="20">
        <f t="shared" si="0"/>
        <v>0</v>
      </c>
      <c r="J30" s="21">
        <f t="shared" si="1"/>
        <v>0</v>
      </c>
    </row>
    <row r="31" spans="1:11" ht="15.6" x14ac:dyDescent="0.3">
      <c r="A31" s="43" t="s">
        <v>30</v>
      </c>
      <c r="B31" s="44"/>
      <c r="C31" s="44"/>
      <c r="D31" s="44"/>
      <c r="E31" s="44"/>
      <c r="F31" s="44"/>
      <c r="G31" s="44"/>
      <c r="H31" s="44"/>
      <c r="I31" s="44"/>
      <c r="J31" s="45"/>
    </row>
    <row r="32" spans="1:11" ht="15.6" x14ac:dyDescent="0.3">
      <c r="A32" s="46" t="s">
        <v>31</v>
      </c>
      <c r="B32" s="47"/>
      <c r="C32" s="47"/>
      <c r="D32" s="47"/>
      <c r="E32" s="47"/>
      <c r="F32" s="47"/>
      <c r="G32" s="47"/>
      <c r="H32" s="47"/>
      <c r="I32" s="47"/>
      <c r="J32" s="48"/>
      <c r="K32" s="1"/>
    </row>
    <row r="33" spans="1:11" ht="27" customHeight="1" x14ac:dyDescent="0.3">
      <c r="A33" s="27" t="s">
        <v>32</v>
      </c>
      <c r="B33" s="65" t="s">
        <v>58</v>
      </c>
      <c r="C33" s="65"/>
      <c r="D33" s="65"/>
      <c r="E33" s="65"/>
      <c r="F33" s="65"/>
      <c r="G33" s="65"/>
      <c r="H33" s="65"/>
      <c r="I33" s="65"/>
      <c r="J33" s="66"/>
    </row>
    <row r="34" spans="1:11" ht="37.950000000000003" customHeight="1" x14ac:dyDescent="0.3">
      <c r="A34" s="27" t="s">
        <v>33</v>
      </c>
      <c r="B34" s="65" t="s">
        <v>57</v>
      </c>
      <c r="C34" s="65"/>
      <c r="D34" s="65"/>
      <c r="E34" s="65"/>
      <c r="F34" s="65"/>
      <c r="G34" s="65"/>
      <c r="H34" s="65"/>
      <c r="I34" s="65"/>
      <c r="J34" s="66"/>
    </row>
    <row r="35" spans="1:11" ht="193.05" customHeight="1" x14ac:dyDescent="0.3">
      <c r="A35" s="38" t="s">
        <v>34</v>
      </c>
      <c r="B35" s="88" t="s">
        <v>73</v>
      </c>
      <c r="C35" s="88"/>
      <c r="D35" s="88"/>
      <c r="E35" s="88"/>
      <c r="F35" s="88"/>
      <c r="G35" s="88"/>
      <c r="H35" s="88"/>
      <c r="I35" s="88"/>
      <c r="J35" s="89"/>
    </row>
    <row r="36" spans="1:11" ht="157.94999999999999" customHeight="1" x14ac:dyDescent="0.3">
      <c r="A36" s="38" t="s">
        <v>35</v>
      </c>
      <c r="B36" s="90" t="s">
        <v>70</v>
      </c>
      <c r="C36" s="90"/>
      <c r="D36" s="90"/>
      <c r="E36" s="90"/>
      <c r="F36" s="90"/>
      <c r="G36" s="90"/>
      <c r="H36" s="90"/>
      <c r="I36" s="90"/>
      <c r="J36" s="91"/>
    </row>
    <row r="37" spans="1:11" ht="15.6" x14ac:dyDescent="0.3">
      <c r="A37" s="43" t="s">
        <v>36</v>
      </c>
      <c r="B37" s="44"/>
      <c r="C37" s="44"/>
      <c r="D37" s="44"/>
      <c r="E37" s="44"/>
      <c r="F37" s="44"/>
      <c r="G37" s="44"/>
      <c r="H37" s="44"/>
      <c r="I37" s="44"/>
      <c r="J37" s="45"/>
    </row>
    <row r="38" spans="1:11" ht="15.6" x14ac:dyDescent="0.3">
      <c r="A38" s="81" t="s">
        <v>37</v>
      </c>
      <c r="B38" s="82"/>
      <c r="C38" s="82"/>
      <c r="D38" s="82"/>
      <c r="E38" s="82"/>
      <c r="F38" s="82"/>
      <c r="G38" s="82"/>
      <c r="H38" s="82"/>
      <c r="I38" s="82"/>
      <c r="J38" s="83"/>
      <c r="K38" s="1"/>
    </row>
    <row r="39" spans="1:11" ht="48" customHeight="1" x14ac:dyDescent="0.3">
      <c r="A39" s="84" t="s">
        <v>64</v>
      </c>
      <c r="B39" s="85"/>
      <c r="C39" s="85"/>
      <c r="D39" s="85"/>
      <c r="E39" s="85"/>
      <c r="F39" s="85"/>
      <c r="G39" s="85"/>
      <c r="H39" s="85"/>
      <c r="I39" s="85"/>
      <c r="J39" s="86"/>
    </row>
    <row r="40" spans="1:11" ht="18.75" customHeight="1" x14ac:dyDescent="0.3">
      <c r="A40" s="33"/>
      <c r="B40" s="33"/>
      <c r="C40" s="33"/>
      <c r="D40" s="33"/>
      <c r="E40" s="33"/>
      <c r="F40" s="33"/>
      <c r="G40" s="33"/>
      <c r="H40" s="33"/>
      <c r="I40" s="33"/>
      <c r="J40" s="33"/>
    </row>
    <row r="41" spans="1:11" ht="30.75" customHeight="1" x14ac:dyDescent="0.3">
      <c r="A41" s="87" t="s">
        <v>44</v>
      </c>
      <c r="B41" s="87"/>
      <c r="C41" s="87"/>
      <c r="D41" s="87"/>
      <c r="E41" s="87"/>
      <c r="F41" s="87"/>
      <c r="G41" s="87"/>
      <c r="H41" s="87"/>
      <c r="I41" s="87"/>
      <c r="J41" s="87"/>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31496062992125984" right="0.31496062992125984" top="0.6" bottom="0.48" header="0.31496062992125984" footer="0.31496062992125984"/>
  <pageSetup scale="5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workbookViewId="0">
      <selection activeCell="B6" sqref="B6"/>
    </sheetView>
  </sheetViews>
  <sheetFormatPr baseColWidth="10" defaultRowHeight="14.4" x14ac:dyDescent="0.3"/>
  <cols>
    <col min="2" max="2" width="13" bestFit="1" customWidth="1"/>
    <col min="4" max="4" width="21.21875" customWidth="1"/>
    <col min="7" max="7" width="24.44140625" customWidth="1"/>
  </cols>
  <sheetData>
    <row r="2" spans="2:9" x14ac:dyDescent="0.3">
      <c r="B2" t="s">
        <v>68</v>
      </c>
      <c r="D2" t="s">
        <v>69</v>
      </c>
    </row>
    <row r="3" spans="2:9" x14ac:dyDescent="0.3">
      <c r="B3" s="36">
        <v>23926566.760000002</v>
      </c>
      <c r="D3" s="37">
        <v>19446117.5</v>
      </c>
    </row>
    <row r="4" spans="2:9" x14ac:dyDescent="0.3">
      <c r="B4" s="34">
        <v>25336785.940000001</v>
      </c>
      <c r="D4" s="34">
        <v>31254712.350000001</v>
      </c>
      <c r="G4">
        <v>7</v>
      </c>
      <c r="H4">
        <v>6</v>
      </c>
      <c r="I4">
        <f>+H4/G4*100</f>
        <v>85.714285714285708</v>
      </c>
    </row>
    <row r="5" spans="2:9" x14ac:dyDescent="0.3">
      <c r="B5" s="34">
        <f>SUM(B3:B4)</f>
        <v>49263352.700000003</v>
      </c>
      <c r="D5" s="34">
        <f>SUM(D3:D4)</f>
        <v>50700829.850000001</v>
      </c>
      <c r="E5">
        <f>+D5/B5*100</f>
        <v>102.91794421454388</v>
      </c>
    </row>
    <row r="6" spans="2:9" x14ac:dyDescent="0.3">
      <c r="B6">
        <v>49263352.700000003</v>
      </c>
      <c r="D6" s="34"/>
    </row>
    <row r="8" spans="2:9" x14ac:dyDescent="0.3">
      <c r="D8" s="35"/>
    </row>
    <row r="9" spans="2:9" x14ac:dyDescent="0.3">
      <c r="D9">
        <v>50700829.850000001</v>
      </c>
    </row>
    <row r="10" spans="2:9" x14ac:dyDescent="0.3">
      <c r="E10"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Mañán Báez</cp:lastModifiedBy>
  <cp:lastPrinted>2024-07-18T14:23:03Z</cp:lastPrinted>
  <dcterms:created xsi:type="dcterms:W3CDTF">2021-03-22T15:50:10Z</dcterms:created>
  <dcterms:modified xsi:type="dcterms:W3CDTF">2024-07-19T02:30:59Z</dcterms:modified>
</cp:coreProperties>
</file>