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4\Febrero\"/>
    </mc:Choice>
  </mc:AlternateContent>
  <xr:revisionPtr revIDLastSave="0" documentId="8_{D97F5774-C6E9-4A6D-B23B-E94E4C009DD6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Febrero 2024" sheetId="2" r:id="rId1"/>
  </sheets>
  <definedNames>
    <definedName name="_xlnm.Print_Area" localSheetId="0">'Febrero 2024'!$A$1:$O$114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0" i="2"/>
  <c r="C14" i="2"/>
  <c r="C10" i="2"/>
  <c r="O91" i="2" l="1"/>
  <c r="O89" i="2"/>
  <c r="O88" i="2"/>
  <c r="O86" i="2"/>
  <c r="O85" i="2"/>
  <c r="O80" i="2"/>
  <c r="O79" i="2"/>
  <c r="O78" i="2"/>
  <c r="O77" i="2"/>
  <c r="O75" i="2"/>
  <c r="O74" i="2"/>
  <c r="O73" i="2"/>
  <c r="O57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N90" i="2"/>
  <c r="N87" i="2"/>
  <c r="N84" i="2"/>
  <c r="N76" i="2"/>
  <c r="N70" i="2"/>
  <c r="N65" i="2"/>
  <c r="N53" i="2"/>
  <c r="N35" i="2"/>
  <c r="N25" i="2"/>
  <c r="N15" i="2"/>
  <c r="N9" i="2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29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25" i="2"/>
  <c r="M15" i="2"/>
  <c r="M90" i="2"/>
  <c r="M87" i="2"/>
  <c r="M84" i="2"/>
  <c r="M76" i="2"/>
  <c r="M70" i="2"/>
  <c r="M65" i="2"/>
  <c r="M53" i="2"/>
  <c r="M35" i="2"/>
  <c r="L35" i="2"/>
  <c r="L15" i="2"/>
  <c r="L25" i="2"/>
  <c r="L90" i="2"/>
  <c r="L87" i="2"/>
  <c r="L84" i="2"/>
  <c r="L76" i="2"/>
  <c r="L70" i="2"/>
  <c r="L65" i="2"/>
  <c r="L53" i="2"/>
  <c r="K65" i="2"/>
  <c r="K70" i="2"/>
  <c r="K76" i="2"/>
  <c r="K15" i="2"/>
  <c r="K9" i="2"/>
  <c r="K90" i="2"/>
  <c r="K87" i="2"/>
  <c r="K84" i="2"/>
  <c r="K92" i="2" s="1"/>
  <c r="K53" i="2"/>
  <c r="K35" i="2"/>
  <c r="K25" i="2"/>
  <c r="J9" i="2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J92" i="2" s="1"/>
  <c r="I84" i="2"/>
  <c r="I92" i="2" s="1"/>
  <c r="H84" i="2"/>
  <c r="H92" i="2" s="1"/>
  <c r="G84" i="2"/>
  <c r="G92" i="2" s="1"/>
  <c r="F84" i="2"/>
  <c r="F92" i="2" s="1"/>
  <c r="E84" i="2"/>
  <c r="E92" i="2" s="1"/>
  <c r="D84" i="2"/>
  <c r="D92" i="2" s="1"/>
  <c r="C84" i="2"/>
  <c r="C92" i="2" s="1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J25" i="2"/>
  <c r="H25" i="2"/>
  <c r="G25" i="2"/>
  <c r="F25" i="2"/>
  <c r="E25" i="2"/>
  <c r="D25" i="2"/>
  <c r="C25" i="2"/>
  <c r="I15" i="2"/>
  <c r="H15" i="2"/>
  <c r="G15" i="2"/>
  <c r="F15" i="2"/>
  <c r="E15" i="2"/>
  <c r="D15" i="2"/>
  <c r="C15" i="2"/>
  <c r="D9" i="2"/>
  <c r="C9" i="2"/>
  <c r="O90" i="2" l="1"/>
  <c r="O45" i="2"/>
  <c r="L92" i="2"/>
  <c r="M92" i="2"/>
  <c r="O87" i="2"/>
  <c r="O70" i="2"/>
  <c r="O84" i="2"/>
  <c r="O76" i="2"/>
  <c r="O65" i="2"/>
  <c r="N92" i="2"/>
  <c r="O53" i="2"/>
  <c r="O35" i="2"/>
  <c r="N81" i="2"/>
  <c r="N94" i="2" s="1"/>
  <c r="F9" i="2"/>
  <c r="F81" i="2" s="1"/>
  <c r="F94" i="2" s="1"/>
  <c r="J15" i="2"/>
  <c r="O15" i="2" s="1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H81" i="2" s="1"/>
  <c r="H94" i="2" s="1"/>
  <c r="C81" i="2"/>
  <c r="C94" i="2" s="1"/>
  <c r="D81" i="2"/>
  <c r="D94" i="2" s="1"/>
  <c r="I25" i="2"/>
  <c r="O25" i="2" s="1"/>
  <c r="O92" i="2" l="1"/>
  <c r="J81" i="2"/>
  <c r="J94" i="2" s="1"/>
  <c r="I81" i="2"/>
  <c r="I94" i="2" s="1"/>
  <c r="O9" i="2"/>
  <c r="O81" i="2" s="1"/>
  <c r="O94" i="2" l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<sst xmlns="http://schemas.openxmlformats.org/spreadsheetml/2006/main" count="111" uniqueCount="111">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</sst>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3669507</xdr:colOff>
      <xdr:row>111</xdr:row>
      <xdr:rowOff>4762</xdr:rowOff>
    </xdr:from>
    <xdr:to>
      <xdr:col>2</xdr:col>
      <xdr:colOff>488157</xdr:colOff>
      <xdr:row>111</xdr:row>
      <xdr:rowOff>4763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9F0DD5-70F7-476C-ADA2-87B189D93782}"/>
            </a:ext>
          </a:extLst>
        </xdr:cNvPr>
        <xdr:cNvCxnSpPr/>
      </xdr:nvCxnSpPr>
      <xdr:spPr>
        <a:xfrm flipV="1">
          <a:off x="3669507" y="24043481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5715001</xdr:colOff>
      <xdr:row>101</xdr:row>
      <xdr:rowOff>164306</xdr:rowOff>
    </xdr:from>
    <xdr:to>
      <xdr:col>14</xdr:col>
      <xdr:colOff>809625</xdr:colOff>
      <xdr:row>101</xdr:row>
      <xdr:rowOff>166687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7FE1D14-288A-4249-A49F-2673C8B16FBD}"/>
            </a:ext>
          </a:extLst>
        </xdr:cNvPr>
        <xdr:cNvCxnSpPr/>
      </xdr:nvCxnSpPr>
      <xdr:spPr>
        <a:xfrm>
          <a:off x="5715001" y="22679025"/>
          <a:ext cx="4238624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F91E059-945E-475F-9BC9-8B4AA93A529C}"/>
            </a:ext>
          </a:extLst>
        </xdr:cNvPr>
        <xdr:cNvCxnSpPr/>
      </xdr:nvCxnSpPr>
      <xdr:spPr>
        <a:xfrm>
          <a:off x="535782" y="22705219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R118"/>
  <sheetViews>
    <sheetView showGridLines="0" tabSelected="1" view="pageBreakPreview" topLeftCell="B57" zoomScale="80" zoomScaleNormal="80" zoomScaleSheetLayoutView="80" workbookViewId="0">
      <selection activeCell="B111" sqref="B111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4" width="20.88671875" style="3" customWidth="1"/>
    <col min="5" max="7" width="20.88671875" hidden="1" customWidth="1"/>
    <col min="8" max="14" width="20.88671875" style="3" hidden="1" customWidth="1"/>
    <col min="15" max="15" width="22" style="3" customWidth="1"/>
    <col min="16" max="16" width="10.88671875" style="71" bestFit="1" customWidth="1"/>
    <col min="17" max="17" width="14.5546875" bestFit="1" customWidth="1"/>
  </cols>
  <sheetData>
    <row r="1" spans="2:17" ht="32.25" customHeight="1" x14ac:dyDescent="0.4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8"/>
    </row>
    <row r="2" spans="2:17" ht="20.399999999999999" x14ac:dyDescent="0.35">
      <c r="B2" s="97" t="s">
        <v>105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9"/>
    </row>
    <row r="3" spans="2:17" ht="20.399999999999999" x14ac:dyDescent="0.35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70"/>
    </row>
    <row r="4" spans="2:17" ht="20.399999999999999" x14ac:dyDescent="0.35">
      <c r="B4" s="98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70"/>
    </row>
    <row r="5" spans="2:17" x14ac:dyDescent="0.3">
      <c r="B5" s="99"/>
      <c r="C5" s="99"/>
      <c r="D5" s="2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5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10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H9" si="0">SUM(C10:C14)</f>
        <v>3877724.81</v>
      </c>
      <c r="D9" s="14">
        <f t="shared" si="0"/>
        <v>3945573.96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ref="I9:N9" si="1">SUM(I10:I14)</f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5">
        <f>SUM(C9:N9)</f>
        <v>7823298.7699999996</v>
      </c>
      <c r="P9" s="72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20">
        <f>2314200+865000</f>
        <v>3179200</v>
      </c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6348400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20">
        <v>253000</v>
      </c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2">SUM(C11:N11)</f>
        <v>486000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20">
        <v>35368.19</v>
      </c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2"/>
        <v>35368.19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3">
        <v>0</v>
      </c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2"/>
        <v>0</v>
      </c>
      <c r="P13" s="73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20">
        <f>347183.21+130822.56</f>
        <v>478005.77</v>
      </c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2"/>
        <v>953530.58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3">SUM(C16:C24)</f>
        <v>1522486.68</v>
      </c>
      <c r="D15" s="28">
        <f t="shared" si="3"/>
        <v>2175765.9500000002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8">
        <f t="shared" si="3"/>
        <v>0</v>
      </c>
      <c r="I15" s="28">
        <f t="shared" ref="I15:N15" si="4">SUM(I16:I24)</f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9">
        <f t="shared" si="2"/>
        <v>3698252.63</v>
      </c>
      <c r="P15" s="72"/>
      <c r="Q15" s="50"/>
    </row>
    <row r="16" spans="2:17" ht="18" customHeight="1" x14ac:dyDescent="0.3">
      <c r="B16" s="18" t="s">
        <v>19</v>
      </c>
      <c r="C16" s="3">
        <v>252669.48</v>
      </c>
      <c r="D16" s="20">
        <v>260248.9</v>
      </c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2"/>
        <v>512918.38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3">
        <v>0</v>
      </c>
      <c r="E17" s="19"/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2"/>
        <v>0</v>
      </c>
      <c r="P17" s="73"/>
      <c r="Q17" s="3"/>
    </row>
    <row r="18" spans="2:17" ht="18" customHeight="1" x14ac:dyDescent="0.3">
      <c r="B18" s="18" t="s">
        <v>21</v>
      </c>
      <c r="C18" s="3">
        <v>36695</v>
      </c>
      <c r="D18" s="23">
        <v>11900</v>
      </c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2"/>
        <v>48595</v>
      </c>
      <c r="P18" s="73"/>
    </row>
    <row r="19" spans="2:17" ht="18" customHeight="1" x14ac:dyDescent="0.3">
      <c r="B19" s="18" t="s">
        <v>22</v>
      </c>
      <c r="C19" s="22">
        <v>0</v>
      </c>
      <c r="D19" s="23">
        <v>0</v>
      </c>
      <c r="E19" s="19"/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2"/>
        <v>0</v>
      </c>
      <c r="P19" s="73"/>
    </row>
    <row r="20" spans="2:17" ht="18" customHeight="1" x14ac:dyDescent="0.3">
      <c r="B20" s="18" t="s">
        <v>23</v>
      </c>
      <c r="C20" s="3">
        <v>814890.96</v>
      </c>
      <c r="D20" s="21">
        <v>921561.8</v>
      </c>
      <c r="E20" s="30"/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2"/>
        <v>1736452.76</v>
      </c>
      <c r="Q20" s="73"/>
    </row>
    <row r="21" spans="2:17" ht="18" customHeight="1" x14ac:dyDescent="0.3">
      <c r="B21" s="18" t="s">
        <v>24</v>
      </c>
      <c r="C21" s="3">
        <v>122437.24</v>
      </c>
      <c r="D21" s="20">
        <v>122437.24</v>
      </c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2"/>
        <v>244874.48</v>
      </c>
      <c r="P21" s="73"/>
    </row>
    <row r="22" spans="2:17" ht="28.2" x14ac:dyDescent="0.3">
      <c r="B22" s="18" t="s">
        <v>25</v>
      </c>
      <c r="C22" s="22">
        <v>0</v>
      </c>
      <c r="D22" s="21">
        <v>192198.46</v>
      </c>
      <c r="E22" s="30"/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192198.46</v>
      </c>
      <c r="P22" s="73"/>
    </row>
    <row r="23" spans="2:17" ht="18" customHeight="1" x14ac:dyDescent="0.3">
      <c r="B23" s="18" t="s">
        <v>26</v>
      </c>
      <c r="C23" s="30">
        <v>50000</v>
      </c>
      <c r="D23" s="21">
        <v>250298.4</v>
      </c>
      <c r="E23" s="30"/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5">SUM(C23:N23)</f>
        <v>300298.40000000002</v>
      </c>
      <c r="P23" s="73"/>
      <c r="Q23" s="63"/>
    </row>
    <row r="24" spans="2:17" ht="18" customHeight="1" x14ac:dyDescent="0.3">
      <c r="B24" s="18" t="s">
        <v>27</v>
      </c>
      <c r="C24" s="3">
        <v>245794</v>
      </c>
      <c r="D24" s="21">
        <v>417121.15</v>
      </c>
      <c r="E24" s="32"/>
      <c r="F24" s="32"/>
      <c r="G24" s="32"/>
      <c r="H24" s="33"/>
      <c r="I24" s="20"/>
      <c r="J24" s="20"/>
      <c r="K24" s="20"/>
      <c r="L24" s="20"/>
      <c r="M24" s="20"/>
      <c r="N24" s="20"/>
      <c r="O24" s="21">
        <f>SUM(C24:N24)</f>
        <v>662915.15</v>
      </c>
      <c r="P24" s="73"/>
    </row>
    <row r="25" spans="2:17" s="17" customFormat="1" ht="18" customHeight="1" x14ac:dyDescent="0.3">
      <c r="B25" s="26" t="s">
        <v>28</v>
      </c>
      <c r="C25" s="84">
        <f t="shared" ref="C25:N25" si="6">SUM(C26:C34)</f>
        <v>1250000</v>
      </c>
      <c r="D25" s="29">
        <f t="shared" si="6"/>
        <v>327641.27</v>
      </c>
      <c r="E25" s="84">
        <f t="shared" si="6"/>
        <v>0</v>
      </c>
      <c r="F25" s="84">
        <f t="shared" si="6"/>
        <v>0</v>
      </c>
      <c r="G25" s="84">
        <f t="shared" si="6"/>
        <v>0</v>
      </c>
      <c r="H25" s="84">
        <f t="shared" si="6"/>
        <v>0</v>
      </c>
      <c r="I25" s="84">
        <f t="shared" si="6"/>
        <v>0</v>
      </c>
      <c r="J25" s="84">
        <f t="shared" si="6"/>
        <v>0</v>
      </c>
      <c r="K25" s="84">
        <f t="shared" si="6"/>
        <v>0</v>
      </c>
      <c r="L25" s="84">
        <f t="shared" si="6"/>
        <v>0</v>
      </c>
      <c r="M25" s="84">
        <f t="shared" si="6"/>
        <v>0</v>
      </c>
      <c r="N25" s="84">
        <f t="shared" si="6"/>
        <v>0</v>
      </c>
      <c r="O25" s="84">
        <f>SUM(C25:N25)</f>
        <v>1577641.27</v>
      </c>
      <c r="P25" s="72"/>
    </row>
    <row r="26" spans="2:17" ht="18" customHeight="1" x14ac:dyDescent="0.3">
      <c r="B26" s="18" t="s">
        <v>29</v>
      </c>
      <c r="C26" s="22">
        <v>0</v>
      </c>
      <c r="D26" s="21">
        <v>96773.81</v>
      </c>
      <c r="E26" s="30"/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96773.81</v>
      </c>
      <c r="P26" s="73"/>
    </row>
    <row r="27" spans="2:17" ht="18" customHeight="1" x14ac:dyDescent="0.3">
      <c r="B27" s="18" t="s">
        <v>30</v>
      </c>
      <c r="C27" s="22">
        <v>0</v>
      </c>
      <c r="D27" s="23">
        <v>19116</v>
      </c>
      <c r="E27" s="22"/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7">SUM(C27:N27)</f>
        <v>19116</v>
      </c>
      <c r="P27" s="73"/>
    </row>
    <row r="28" spans="2:17" ht="18" customHeight="1" x14ac:dyDescent="0.3">
      <c r="B28" s="18" t="s">
        <v>31</v>
      </c>
      <c r="C28" s="22">
        <v>0</v>
      </c>
      <c r="D28" s="21">
        <v>42747.040000000001</v>
      </c>
      <c r="E28" s="30"/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7"/>
        <v>42747.040000000001</v>
      </c>
      <c r="P28" s="73"/>
    </row>
    <row r="29" spans="2:17" ht="18" customHeight="1" x14ac:dyDescent="0.3">
      <c r="B29" s="18" t="s">
        <v>32</v>
      </c>
      <c r="C29" s="22">
        <v>0</v>
      </c>
      <c r="D29" s="23">
        <v>0</v>
      </c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1">
        <f t="shared" si="7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3">
        <v>0</v>
      </c>
      <c r="E30" s="30"/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7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3">
        <v>0</v>
      </c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7"/>
        <v>0</v>
      </c>
      <c r="P31" s="73"/>
    </row>
    <row r="32" spans="2:17" ht="18" customHeight="1" x14ac:dyDescent="0.3">
      <c r="B32" s="18" t="s">
        <v>35</v>
      </c>
      <c r="C32" s="3">
        <v>1250000</v>
      </c>
      <c r="D32" s="23">
        <v>0</v>
      </c>
      <c r="E32" s="22"/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7"/>
        <v>1250000</v>
      </c>
      <c r="P32" s="73"/>
    </row>
    <row r="33" spans="2:17" ht="18" customHeight="1" x14ac:dyDescent="0.3">
      <c r="B33" s="35" t="s">
        <v>36</v>
      </c>
      <c r="C33" s="22">
        <v>0</v>
      </c>
      <c r="D33" s="23">
        <v>0</v>
      </c>
      <c r="E33" s="22"/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7"/>
        <v>0</v>
      </c>
      <c r="P33" s="73"/>
    </row>
    <row r="34" spans="2:17" ht="18" customHeight="1" x14ac:dyDescent="0.3">
      <c r="B34" s="18" t="s">
        <v>37</v>
      </c>
      <c r="C34" s="31">
        <v>0</v>
      </c>
      <c r="D34" s="21">
        <v>169004.42</v>
      </c>
      <c r="E34" s="30"/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169004.42</v>
      </c>
      <c r="P34" s="73"/>
    </row>
    <row r="35" spans="2:17" s="17" customFormat="1" ht="18" customHeight="1" x14ac:dyDescent="0.3">
      <c r="B35" s="26" t="s">
        <v>38</v>
      </c>
      <c r="C35" s="34">
        <f t="shared" ref="C35:H35" si="8">SUM(C36:C44)</f>
        <v>0</v>
      </c>
      <c r="D35" s="28">
        <f t="shared" si="8"/>
        <v>68255.83</v>
      </c>
      <c r="E35" s="27">
        <f t="shared" si="8"/>
        <v>0</v>
      </c>
      <c r="F35" s="27">
        <f t="shared" si="8"/>
        <v>0</v>
      </c>
      <c r="G35" s="34">
        <f t="shared" si="8"/>
        <v>0</v>
      </c>
      <c r="H35" s="36">
        <f t="shared" si="8"/>
        <v>0</v>
      </c>
      <c r="I35" s="36">
        <f t="shared" ref="I35:N35" si="9">SUM(I36:I44)</f>
        <v>0</v>
      </c>
      <c r="J35" s="36">
        <f t="shared" si="9"/>
        <v>0</v>
      </c>
      <c r="K35" s="36">
        <f t="shared" si="9"/>
        <v>0</v>
      </c>
      <c r="L35" s="36">
        <f t="shared" si="9"/>
        <v>0</v>
      </c>
      <c r="M35" s="36">
        <f t="shared" si="9"/>
        <v>0</v>
      </c>
      <c r="N35" s="36">
        <f t="shared" si="9"/>
        <v>0</v>
      </c>
      <c r="O35" s="29">
        <f>SUM(C35:N35)</f>
        <v>68255.83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3">
        <v>0</v>
      </c>
      <c r="E36" s="22"/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3">
        <v>0</v>
      </c>
      <c r="E37" s="22"/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10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3">
        <v>0</v>
      </c>
      <c r="E38" s="22"/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10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3">
        <v>0</v>
      </c>
      <c r="E39" s="22"/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10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3">
        <v>0</v>
      </c>
      <c r="E40" s="22"/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10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3">
        <v>0</v>
      </c>
      <c r="E41" s="22"/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10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>
        <v>68255.83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68255.83</v>
      </c>
      <c r="P42" s="74"/>
    </row>
    <row r="43" spans="2:17" ht="18" customHeight="1" x14ac:dyDescent="0.3">
      <c r="B43" s="18" t="s">
        <v>46</v>
      </c>
      <c r="C43" s="22">
        <v>0</v>
      </c>
      <c r="D43" s="23">
        <v>0</v>
      </c>
      <c r="E43" s="22"/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11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23">
        <v>0</v>
      </c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6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3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3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3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3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3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3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3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3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3"/>
        <v>0</v>
      </c>
      <c r="P51" s="74"/>
    </row>
    <row r="52" spans="2:18" ht="18" customHeight="1" x14ac:dyDescent="0.3">
      <c r="B52" s="39" t="s">
        <v>55</v>
      </c>
      <c r="C52" s="40">
        <v>0</v>
      </c>
      <c r="D52" s="41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4">SUM(C52:N52)</f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:N53" si="15">SUM(C54:C64)</f>
        <v>0</v>
      </c>
      <c r="D53" s="43">
        <f t="shared" si="15"/>
        <v>138071.79999999999</v>
      </c>
      <c r="E53" s="43">
        <f t="shared" si="15"/>
        <v>0</v>
      </c>
      <c r="F53" s="43">
        <f t="shared" si="15"/>
        <v>0</v>
      </c>
      <c r="G53" s="43">
        <f t="shared" si="15"/>
        <v>0</v>
      </c>
      <c r="H53" s="43">
        <f t="shared" si="15"/>
        <v>0</v>
      </c>
      <c r="I53" s="43">
        <f t="shared" si="15"/>
        <v>0</v>
      </c>
      <c r="J53" s="43">
        <f t="shared" si="15"/>
        <v>0</v>
      </c>
      <c r="K53" s="43">
        <f t="shared" si="15"/>
        <v>0</v>
      </c>
      <c r="L53" s="43">
        <f t="shared" si="15"/>
        <v>0</v>
      </c>
      <c r="M53" s="43">
        <f t="shared" si="15"/>
        <v>0</v>
      </c>
      <c r="N53" s="43">
        <f t="shared" si="15"/>
        <v>0</v>
      </c>
      <c r="O53" s="15">
        <f t="shared" si="14"/>
        <v>138071.79999999999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3">
        <v>0</v>
      </c>
      <c r="E54" s="23"/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4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3">
        <v>0</v>
      </c>
      <c r="E55" s="22"/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4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3">
        <v>0</v>
      </c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4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3">
        <v>0</v>
      </c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4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3">
        <v>138071.79999999999</v>
      </c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4"/>
        <v>138071.79999999999</v>
      </c>
      <c r="P58" s="73"/>
    </row>
    <row r="59" spans="2:18" ht="18" customHeight="1" x14ac:dyDescent="0.3">
      <c r="B59" s="35" t="s">
        <v>62</v>
      </c>
      <c r="C59" s="22">
        <v>0</v>
      </c>
      <c r="D59" s="23">
        <v>0</v>
      </c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4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3">
        <v>0</v>
      </c>
      <c r="E60" s="22"/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4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3">
        <v>0</v>
      </c>
      <c r="E61" s="22"/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4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3">
        <v>0</v>
      </c>
      <c r="E62" s="22"/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4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3">
        <v>0</v>
      </c>
      <c r="E63" s="22"/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4"/>
        <v>0</v>
      </c>
      <c r="P63" s="73"/>
    </row>
    <row r="64" spans="2:18" ht="18" customHeight="1" x14ac:dyDescent="0.3">
      <c r="B64" s="18" t="s">
        <v>67</v>
      </c>
      <c r="C64" s="31">
        <v>0</v>
      </c>
      <c r="D64" s="23">
        <v>0</v>
      </c>
      <c r="E64" s="22"/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4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6">
        <f>SUM(D66:D69)</f>
        <v>0</v>
      </c>
      <c r="E65" s="34">
        <v>0</v>
      </c>
      <c r="F65" s="34">
        <v>0</v>
      </c>
      <c r="G65" s="34">
        <f t="shared" ref="G65:N65" si="16">SUM(G66:G69)</f>
        <v>0</v>
      </c>
      <c r="H65" s="36">
        <f t="shared" si="16"/>
        <v>0</v>
      </c>
      <c r="I65" s="36">
        <f t="shared" si="16"/>
        <v>0</v>
      </c>
      <c r="J65" s="36">
        <f t="shared" si="16"/>
        <v>0</v>
      </c>
      <c r="K65" s="36">
        <f t="shared" si="16"/>
        <v>0</v>
      </c>
      <c r="L65" s="36">
        <f t="shared" si="16"/>
        <v>0</v>
      </c>
      <c r="M65" s="36">
        <f t="shared" si="16"/>
        <v>0</v>
      </c>
      <c r="N65" s="36">
        <f t="shared" si="16"/>
        <v>0</v>
      </c>
      <c r="O65" s="36">
        <f t="shared" si="14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3">
        <v>0</v>
      </c>
      <c r="E66" s="22"/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4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3">
        <v>0</v>
      </c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4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3">
        <v>0</v>
      </c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4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3">
        <v>0</v>
      </c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4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6">
        <f>SUM(D71:D75)</f>
        <v>0</v>
      </c>
      <c r="E70" s="34">
        <v>0</v>
      </c>
      <c r="F70" s="34">
        <v>0</v>
      </c>
      <c r="G70" s="34">
        <f t="shared" ref="G70:N70" si="17">SUM(G71:G75)</f>
        <v>0</v>
      </c>
      <c r="H70" s="36">
        <f t="shared" si="17"/>
        <v>0</v>
      </c>
      <c r="I70" s="36">
        <f t="shared" si="17"/>
        <v>0</v>
      </c>
      <c r="J70" s="36">
        <f t="shared" si="17"/>
        <v>0</v>
      </c>
      <c r="K70" s="36">
        <f t="shared" si="17"/>
        <v>0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36">
        <f t="shared" si="14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3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3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3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6">
        <f>SUM(D77:D80)</f>
        <v>0</v>
      </c>
      <c r="E76" s="34">
        <v>0</v>
      </c>
      <c r="F76" s="34">
        <v>0</v>
      </c>
      <c r="G76" s="34">
        <f t="shared" ref="G76:N76" si="18">SUM(G77:G80)</f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4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3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3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3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3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74"/>
    </row>
    <row r="81" spans="2:17" ht="18" customHeight="1" x14ac:dyDescent="0.3">
      <c r="B81" s="46" t="s">
        <v>84</v>
      </c>
      <c r="C81" s="87">
        <f>C53+C35+C25+C15+C9</f>
        <v>6650211.4900000002</v>
      </c>
      <c r="D81" s="88">
        <f>D53+D35+D25+D15+D9</f>
        <v>6655308.8100000005</v>
      </c>
      <c r="E81" s="87">
        <f t="shared" ref="E81:N81" si="19">+E53+E35+E25+E15+E9</f>
        <v>0</v>
      </c>
      <c r="F81" s="87">
        <f t="shared" si="19"/>
        <v>0</v>
      </c>
      <c r="G81" s="87">
        <f t="shared" si="19"/>
        <v>0</v>
      </c>
      <c r="H81" s="88">
        <f t="shared" si="19"/>
        <v>0</v>
      </c>
      <c r="I81" s="88">
        <f t="shared" si="19"/>
        <v>0</v>
      </c>
      <c r="J81" s="88">
        <f t="shared" si="19"/>
        <v>0</v>
      </c>
      <c r="K81" s="88">
        <f t="shared" si="19"/>
        <v>0</v>
      </c>
      <c r="L81" s="88">
        <f t="shared" si="19"/>
        <v>0</v>
      </c>
      <c r="M81" s="88">
        <f t="shared" si="19"/>
        <v>0</v>
      </c>
      <c r="N81" s="88">
        <f t="shared" si="19"/>
        <v>0</v>
      </c>
      <c r="O81" s="88">
        <f>O53+O35+O25+O15+O9+O65+O70+O76</f>
        <v>13305520.299999999</v>
      </c>
      <c r="P81" s="76"/>
    </row>
    <row r="82" spans="2:17" ht="18" customHeight="1" x14ac:dyDescent="0.3">
      <c r="B82" s="90" t="s">
        <v>85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2"/>
      <c r="P82" s="77"/>
    </row>
    <row r="83" spans="2:17" s="17" customFormat="1" ht="6" customHeight="1" x14ac:dyDescent="0.3">
      <c r="B83" s="93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5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66">
        <f t="shared" ref="D84:N84" si="20">SUM(D85)</f>
        <v>0</v>
      </c>
      <c r="E84" s="48">
        <f t="shared" si="20"/>
        <v>0</v>
      </c>
      <c r="F84" s="48">
        <f t="shared" si="20"/>
        <v>0</v>
      </c>
      <c r="G84" s="48">
        <f t="shared" si="20"/>
        <v>0</v>
      </c>
      <c r="H84" s="49">
        <f t="shared" si="20"/>
        <v>0</v>
      </c>
      <c r="I84" s="49">
        <f t="shared" si="20"/>
        <v>0</v>
      </c>
      <c r="J84" s="66">
        <f t="shared" si="20"/>
        <v>0</v>
      </c>
      <c r="K84" s="66">
        <f t="shared" si="20"/>
        <v>0</v>
      </c>
      <c r="L84" s="66">
        <f t="shared" si="20"/>
        <v>0</v>
      </c>
      <c r="M84" s="66">
        <f t="shared" si="20"/>
        <v>0</v>
      </c>
      <c r="N84" s="66">
        <f t="shared" si="20"/>
        <v>0</v>
      </c>
      <c r="O84" s="66">
        <f t="shared" ref="O84:O91" si="21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6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21"/>
        <v>0</v>
      </c>
      <c r="P85" s="74"/>
    </row>
    <row r="86" spans="2:17" ht="18" customHeight="1" x14ac:dyDescent="0.3">
      <c r="B86" s="18" t="s">
        <v>88</v>
      </c>
      <c r="C86" s="53">
        <v>0</v>
      </c>
      <c r="D86" s="6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21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67">
        <f t="shared" ref="D87:N87" si="22">SUM(D88)</f>
        <v>0</v>
      </c>
      <c r="E87" s="54">
        <f t="shared" si="22"/>
        <v>0</v>
      </c>
      <c r="F87" s="54">
        <f t="shared" si="22"/>
        <v>0</v>
      </c>
      <c r="G87" s="54">
        <f t="shared" si="22"/>
        <v>0</v>
      </c>
      <c r="H87" s="55">
        <f t="shared" si="22"/>
        <v>0</v>
      </c>
      <c r="I87" s="67">
        <f t="shared" si="22"/>
        <v>0</v>
      </c>
      <c r="J87" s="67">
        <f t="shared" si="22"/>
        <v>0</v>
      </c>
      <c r="K87" s="67">
        <f t="shared" si="22"/>
        <v>0</v>
      </c>
      <c r="L87" s="67">
        <f t="shared" si="22"/>
        <v>0</v>
      </c>
      <c r="M87" s="67">
        <f t="shared" si="22"/>
        <v>0</v>
      </c>
      <c r="N87" s="67">
        <f t="shared" si="22"/>
        <v>0</v>
      </c>
      <c r="O87" s="67">
        <f t="shared" si="21"/>
        <v>0</v>
      </c>
      <c r="P87" s="78"/>
    </row>
    <row r="88" spans="2:17" ht="18" customHeight="1" x14ac:dyDescent="0.3">
      <c r="B88" s="35" t="s">
        <v>90</v>
      </c>
      <c r="C88" s="51">
        <v>0</v>
      </c>
      <c r="D88" s="6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21"/>
        <v>0</v>
      </c>
      <c r="P88" s="74"/>
    </row>
    <row r="89" spans="2:17" ht="18" customHeight="1" x14ac:dyDescent="0.3">
      <c r="B89" s="35" t="s">
        <v>91</v>
      </c>
      <c r="C89" s="51">
        <v>0</v>
      </c>
      <c r="D89" s="6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21"/>
        <v>0</v>
      </c>
      <c r="P89" s="74"/>
    </row>
    <row r="90" spans="2:17" ht="18" customHeight="1" x14ac:dyDescent="0.3">
      <c r="B90" s="26" t="s">
        <v>92</v>
      </c>
      <c r="C90" s="54">
        <f t="shared" ref="C90:N90" si="23">SUM(C91)</f>
        <v>0</v>
      </c>
      <c r="D90" s="67">
        <f t="shared" si="23"/>
        <v>0</v>
      </c>
      <c r="E90" s="54">
        <f t="shared" si="23"/>
        <v>0</v>
      </c>
      <c r="F90" s="54">
        <f t="shared" si="23"/>
        <v>0</v>
      </c>
      <c r="G90" s="54">
        <f t="shared" si="23"/>
        <v>0</v>
      </c>
      <c r="H90" s="55">
        <f t="shared" si="23"/>
        <v>0</v>
      </c>
      <c r="I90" s="67">
        <f t="shared" si="23"/>
        <v>0</v>
      </c>
      <c r="J90" s="67">
        <f t="shared" si="23"/>
        <v>0</v>
      </c>
      <c r="K90" s="67">
        <f t="shared" si="23"/>
        <v>0</v>
      </c>
      <c r="L90" s="67">
        <f t="shared" si="23"/>
        <v>0</v>
      </c>
      <c r="M90" s="67">
        <f t="shared" si="23"/>
        <v>0</v>
      </c>
      <c r="N90" s="67">
        <f t="shared" si="23"/>
        <v>0</v>
      </c>
      <c r="O90" s="67">
        <f t="shared" si="21"/>
        <v>0</v>
      </c>
      <c r="P90" s="78"/>
    </row>
    <row r="91" spans="2:17" ht="18" customHeight="1" x14ac:dyDescent="0.3">
      <c r="B91" s="56" t="s">
        <v>93</v>
      </c>
      <c r="C91" s="57">
        <v>0</v>
      </c>
      <c r="D91" s="11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21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89">
        <f t="shared" ref="D92:N92" si="24">SUM(D84:D91)</f>
        <v>0</v>
      </c>
      <c r="E92" s="47">
        <f t="shared" si="24"/>
        <v>0</v>
      </c>
      <c r="F92" s="47">
        <f t="shared" si="24"/>
        <v>0</v>
      </c>
      <c r="G92" s="47">
        <f t="shared" si="24"/>
        <v>0</v>
      </c>
      <c r="H92" s="47">
        <f t="shared" si="24"/>
        <v>0</v>
      </c>
      <c r="I92" s="47">
        <f t="shared" si="24"/>
        <v>0</v>
      </c>
      <c r="J92" s="47">
        <f t="shared" si="24"/>
        <v>0</v>
      </c>
      <c r="K92" s="47">
        <f t="shared" si="24"/>
        <v>0</v>
      </c>
      <c r="L92" s="47">
        <f t="shared" si="24"/>
        <v>0</v>
      </c>
      <c r="M92" s="47">
        <f t="shared" si="24"/>
        <v>0</v>
      </c>
      <c r="N92" s="47">
        <f t="shared" si="24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52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6650211.4900000002</v>
      </c>
      <c r="D94" s="86">
        <f>D81+D92</f>
        <v>6655308.8100000005</v>
      </c>
      <c r="E94" s="85">
        <f t="shared" ref="E94:N94" si="25">+E81</f>
        <v>0</v>
      </c>
      <c r="F94" s="85">
        <f t="shared" si="25"/>
        <v>0</v>
      </c>
      <c r="G94" s="85">
        <f t="shared" si="25"/>
        <v>0</v>
      </c>
      <c r="H94" s="86">
        <f t="shared" si="25"/>
        <v>0</v>
      </c>
      <c r="I94" s="86">
        <f t="shared" si="25"/>
        <v>0</v>
      </c>
      <c r="J94" s="86">
        <f t="shared" si="25"/>
        <v>0</v>
      </c>
      <c r="K94" s="86">
        <f t="shared" si="25"/>
        <v>0</v>
      </c>
      <c r="L94" s="86">
        <f t="shared" si="25"/>
        <v>0</v>
      </c>
      <c r="M94" s="86">
        <f t="shared" si="25"/>
        <v>0</v>
      </c>
      <c r="N94" s="86">
        <f t="shared" si="25"/>
        <v>0</v>
      </c>
      <c r="O94" s="86">
        <f>+O81+O92</f>
        <v>13305520.299999999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4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E97" s="65"/>
      <c r="F97" s="65"/>
      <c r="G97" s="65"/>
    </row>
    <row r="98" spans="2:16" x14ac:dyDescent="0.3">
      <c r="E98" s="65"/>
      <c r="F98" s="65"/>
      <c r="G98" s="65"/>
      <c r="O98" s="81"/>
    </row>
    <row r="99" spans="2:16" x14ac:dyDescent="0.3">
      <c r="E99" s="65"/>
      <c r="F99" s="65"/>
      <c r="G99" s="65"/>
      <c r="O99" s="81"/>
    </row>
    <row r="100" spans="2:16" x14ac:dyDescent="0.3">
      <c r="E100" s="65"/>
      <c r="F100" s="65"/>
      <c r="G100" s="65"/>
    </row>
    <row r="101" spans="2:16" ht="22.5" customHeight="1" x14ac:dyDescent="0.3">
      <c r="E101" s="65"/>
      <c r="F101" s="65"/>
      <c r="G101" s="65"/>
    </row>
    <row r="103" spans="2:16" x14ac:dyDescent="0.3">
      <c r="B103" s="83" t="s">
        <v>108</v>
      </c>
      <c r="C103" s="17" t="s">
        <v>107</v>
      </c>
      <c r="D103" s="50"/>
      <c r="E103" s="17"/>
      <c r="F103" s="17"/>
      <c r="G103" s="17"/>
      <c r="H103" s="50"/>
      <c r="I103" s="50"/>
      <c r="J103" s="50"/>
      <c r="K103" s="50"/>
      <c r="L103" s="50"/>
      <c r="M103" s="50"/>
      <c r="N103" s="50"/>
    </row>
    <row r="104" spans="2:16" x14ac:dyDescent="0.3">
      <c r="B104" s="82" t="s">
        <v>109</v>
      </c>
      <c r="C104" t="s">
        <v>97</v>
      </c>
      <c r="O104" s="50"/>
      <c r="P104" s="78"/>
    </row>
    <row r="109" spans="2:16" x14ac:dyDescent="0.3">
      <c r="E109" s="65"/>
      <c r="F109" s="3"/>
      <c r="G109" s="3"/>
    </row>
    <row r="110" spans="2:16" x14ac:dyDescent="0.3">
      <c r="E110" s="63"/>
      <c r="F110" s="63"/>
      <c r="G110" s="63"/>
    </row>
    <row r="111" spans="2:16" x14ac:dyDescent="0.3">
      <c r="B111" t="s">
        <v>110</v>
      </c>
    </row>
    <row r="112" spans="2:16" x14ac:dyDescent="0.3">
      <c r="B112" s="100" t="s">
        <v>106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</row>
    <row r="113" spans="2:15" x14ac:dyDescent="0.3">
      <c r="B113" s="101" t="s">
        <v>98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</row>
    <row r="114" spans="2:15" x14ac:dyDescent="0.3">
      <c r="D114" s="64"/>
      <c r="E114" s="63"/>
      <c r="F114" s="63"/>
      <c r="G114" s="63"/>
    </row>
    <row r="115" spans="2:15" x14ac:dyDescent="0.3">
      <c r="E115" s="25"/>
      <c r="F115" s="25"/>
      <c r="G115" s="25"/>
      <c r="H115" s="25"/>
    </row>
    <row r="118" spans="2:15" x14ac:dyDescent="0.3">
      <c r="G118" s="25"/>
    </row>
  </sheetData>
  <mergeCells count="8">
    <mergeCell ref="B112:O112"/>
    <mergeCell ref="B113:O113"/>
    <mergeCell ref="B82:O83"/>
    <mergeCell ref="B1:O1"/>
    <mergeCell ref="B2:O2"/>
    <mergeCell ref="B3:O3"/>
    <mergeCell ref="B4:O4"/>
    <mergeCell ref="B5:C5"/>
  </mergeCells>
  <printOptions horizontalCentered="1"/>
  <pageMargins left="0" right="0" top="0.98425196850393704" bottom="3.937007874015748E-2" header="0.11811023622047245" footer="3.937007874015748E-2"/>
  <pageSetup scale="6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2024-03-05T15:48:49Z</cp:lastPrinted>
  <dcterms:created xsi:type="dcterms:W3CDTF">2023-07-04T20:33:25Z</dcterms:created>
  <dcterms:modified xsi:type="dcterms:W3CDTF">2024-03-07T14:37:51Z</dcterms:modified>
</cp:coreProperties>
</file>