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cmanan\Desktop\COPIA DE DATOS\COPIA DE DATOS\ODAC\Documentos Portal de Transparencia\"/>
    </mc:Choice>
  </mc:AlternateContent>
  <xr:revisionPtr revIDLastSave="0" documentId="8_{5A04F199-D650-4924-94C9-6331E6E27775}" xr6:coauthVersionLast="47" xr6:coauthVersionMax="47" xr10:uidLastSave="{00000000-0000-0000-0000-000000000000}"/>
  <bookViews>
    <workbookView xWindow="-24120" yWindow="0" windowWidth="24240" windowHeight="13140" xr2:uid="{4338FEAE-DB8E-4C02-BE6D-DDC1311F061E}"/>
  </bookViews>
  <sheets>
    <sheet name="Hoja1" sheetId="1" r:id="rId1"/>
    <sheet name="Hoja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EU7" i="2" l="1"/>
  <c r="D6" i="2" l="1"/>
  <c r="E11" i="2"/>
  <c r="I29" i="1" l="1"/>
  <c r="J29" i="1"/>
  <c r="J30" i="1"/>
  <c r="I30" i="1"/>
  <c r="I25" i="1"/>
  <c r="C14" i="1" l="1"/>
  <c r="C15" i="1"/>
</calcChain>
</file>

<file path=xl/sharedStrings.xml><?xml version="1.0" encoding="utf-8"?>
<sst xmlns="http://schemas.openxmlformats.org/spreadsheetml/2006/main" count="73" uniqueCount="73">
  <si>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</si>
  <si>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</si>
  <si>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</si>
  <si>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</si>
  <si>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</si>
  <si>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</si>
  <si>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</si>
  <si>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</si>
  <si>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</si>
  <si>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</si>
  <si>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</si>
  <si>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</si>
  <si>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</si>
  <si>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</si>
  <si>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</si>
  <si>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</si>
  <si>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</si>
  <si>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</si>
  <si>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</si>
  <si>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</si>
  <si>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</si>
  <si>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</si>
  <si>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</si>
  <si>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</si>
  <si>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</si>
  <si>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</si>
  <si>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</si>
  <si>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</si>
  <si>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</si>
  <si>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</si>
  <si>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</si>
  <si>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</si>
  <si>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</si>
  <si>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</si>
  <si>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</si>
  <si>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</si>
  <si>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</si>
  <si>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</si>
  <si>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</si>
  <si>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</si>
  <si>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</si>
  <si>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</si>
  <si>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</si>
  <si>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</si>
  <si>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</si>
  <si>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</si>
  <si>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</si>
  <si>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</si>
  <si>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</si>
  <si>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</si>
  <si>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</si>
  <si>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</si>
  <si>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Ejecución Trimestral</t>
  </si>
  <si>
    <t>5172 - Organismo Dominicano de Acreditación</t>
  </si>
  <si>
    <t>01 - Organismo Dominicano de Acreditación</t>
  </si>
  <si>
    <t>0001 - Organismo Dominicano de Acreditación</t>
  </si>
  <si>
    <t>3.5.2</t>
  </si>
  <si>
    <t>Estructura productiva nacional y consumidores</t>
  </si>
  <si>
    <t>Fortalecimiento de la capacidad competitiva de las entidades publicas y provadas que se dedican a la evaluavion de la conformidad, mediante el cumplimeinto de los requisitos de los estandares de calidad y seguridad exigidos en los mercados internacionales, impactando positivamente en el aumento de la calidad y las exportaciones de los productos y servicios dominicanos en los diferentes mercados, a traves de la reduccion de las barreras comerciales.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</si>
  <si>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</si>
  <si>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</si>
  <si>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</si>
  <si>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</si>
  <si>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</si>
  <si>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</si>
  <si>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</si>
  <si>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Informe de Evaluación Anual de las Metas Físicas-Financieras</t>
  </si>
  <si>
    <t xml:space="preserve"> Programación Anual</t>
  </si>
  <si>
    <t>9,873,264.40.</t>
  </si>
  <si>
    <t xml:space="preserve">La institución entregó (05) nuevos certificados de acreditación, a los Organismos de Evaluación de Conformidad, Laboratorio de la Junta Agroempresarial Dominicana, InMetrology Laboratorio de Calibración, Laboratorio de Líquidos Casa Brugal, Instituto Nacional de los Derechos del Consumidor (PROCONSUMIDOR), Fundación CI-ATABEY, este último se convierte en el  único Organismo verificador de gases de efecto invernadero bajo el esquema de compensación y reducción de carbono de la aviación civil internacional (CORSIA), dando cumplimiento a algunos de los compromisos asumidos en el acuerdo de París suscrito por el Instituto Dominicano de Aviación Civil (IDAC) en el año 2016.
En el año 2023 el Organismo Dominicano de Acreditación realizo (07) nuevas evaluaciones in situ en el área de balística forense, ensayos fisicoquímicos, microbiológicos, proteína, nitrógeno, calibración de balanzas, micrómetros, pie de rey, mano vacuómetros, manómetros, termómetros digitales y en líquido en vidrio, cámaras de temperatura y cronómetro para garantizar que los Organismos de Evaluación de la Conformidad (OEC) acreditados mantengan su competencia técnica basada en la cual se le otorgó la acreditación y en cumplimiento del programa anual de acreditación se procedió a darle seguimiento a los siguientes OEC:  
•	Laboratorio de la Junta Agroempresarial Dominicana (JAD).
•	Departamento de Inspección y Vigilancia del Instituto Nacional de Protección de los Derechos del Consumidor.
•	Departamento de Inspección de la Dirección de Evaluación de la Conformidad del INDOCAL.
•	División de Verificación de Volumen-Departamento de Metrología Legal-INDOCAL.
•	Sostenibilidad 3r.
•	AENOR Internacional.
•	Yeal Calibraciones.
El mantenimiento de (2) acuerdos multilaterales, (conocidos internacionalmente por sus siglas en inglés “MLA/MRA) entre los organismos de acreditación en la región de las Américas, Europa, África y Asia, mediante las membresías en los organismos regionales e internacionales que el país es signatario. 
En el año 2023, se marca un hito histórico para la República Dominicana, dado que se obtiene el primer evaluador líder nacional en el esquema ISO/IEC 17025 para acreditación de laboratorios de ensayo y calibración. </t>
  </si>
  <si>
    <t>N/A</t>
  </si>
  <si>
    <t>Ejecución Física 
La ejecucion física fue igual a la programada aun cuando en el sistema solo se pueden observar 3 acreditaciones de 4 programadas, debido a que durante el primer trimestre del corriente, se lograron 2 acreditaciones, una de ellas es una ampliacion de esquema la cual fue desestimado por DIGEPRES por lo que no pudimos realizar la inclusión de la misma y otra que el sistema no permitio hacer el registro fisico debido a que se habia programado 0 para el trimestre, lo que da una sumatoria para el año de 4 acreditaciones.  
Ejecución Financiera 
La ejecución financiera fue inferior a la programada debido a que no se ha podido realizar el pago de alquiler mensual de las oficinas de la institución, correspondiente al periodo enero - diciembre por un monto total de RD$9,873,264.40, debido a que nuestro proveedor está en un proceso de fusión y actualización de datos en la Dirección General de Compras y Contrataciones Públicas.</t>
  </si>
  <si>
    <t>Cantidad de acreditaciones otorgadas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</si>
</sst>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43" fontId="0" fillId="0" borderId="0" xfId="1" applyFont="1"/>
    <xf numFmtId="43" fontId="0" fillId="0" borderId="0" xfId="0" applyNumberFormat="1"/>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4" fillId="0" borderId="35"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1"/>
  <sheetViews>
    <sheetView tabSelected="1" view="pageBreakPreview" zoomScale="85" zoomScaleNormal="85" zoomScaleSheetLayoutView="85" workbookViewId="0">
      <selection activeCell="A29" sqref="A29"/>
    </sheetView>
  </sheetViews>
  <sheetFormatPr baseColWidth="10" defaultRowHeight="14.4" x14ac:dyDescent="0.3"/>
  <cols>
    <col min="1" max="1" width="23" style="8" customWidth="1"/>
    <col min="2" max="10" width="16.77734375" style="8" customWidth="1"/>
    <col min="11" max="11" width="11.44140625" style="8"/>
  </cols>
  <sheetData>
    <row r="1" spans="1:11" ht="21.6" thickBot="1" x14ac:dyDescent="0.35">
      <c r="A1" s="28"/>
      <c r="B1" s="47" t="s">
        <v>66</v>
      </c>
      <c r="C1" s="48"/>
      <c r="D1" s="48"/>
      <c r="E1" s="48"/>
      <c r="F1" s="48"/>
      <c r="G1" s="48"/>
      <c r="H1" s="48"/>
      <c r="I1" s="48"/>
      <c r="J1" s="49"/>
      <c r="K1" s="1"/>
    </row>
    <row r="2" spans="1:11" ht="21.6" thickBot="1" x14ac:dyDescent="0.35">
      <c r="A2" s="29"/>
      <c r="B2" s="50" t="s">
        <v>0</v>
      </c>
      <c r="C2" s="51"/>
      <c r="D2" s="50" t="s">
        <v>1</v>
      </c>
      <c r="E2" s="51"/>
      <c r="F2" s="51"/>
      <c r="G2" s="51"/>
      <c r="H2" s="52"/>
      <c r="I2" s="2" t="s">
        <v>2</v>
      </c>
      <c r="J2" s="3" t="s">
        <v>3</v>
      </c>
      <c r="K2" s="1"/>
    </row>
    <row r="3" spans="1:11" ht="21.6" thickBot="1" x14ac:dyDescent="0.35">
      <c r="A3" s="30"/>
      <c r="B3" s="53" t="s">
        <v>4</v>
      </c>
      <c r="C3" s="54"/>
      <c r="D3" s="53" t="s">
        <v>41</v>
      </c>
      <c r="E3" s="54"/>
      <c r="F3" s="54"/>
      <c r="G3" s="54"/>
      <c r="H3" s="55"/>
      <c r="I3" s="4" t="s">
        <v>5</v>
      </c>
      <c r="J3" s="5">
        <v>0</v>
      </c>
      <c r="K3" s="1"/>
    </row>
    <row r="4" spans="1:11" x14ac:dyDescent="0.3">
      <c r="A4" s="56"/>
      <c r="B4" s="57"/>
      <c r="C4" s="57"/>
      <c r="D4" s="58"/>
      <c r="E4" s="58"/>
      <c r="F4" s="58"/>
      <c r="G4" s="58"/>
      <c r="H4" s="58"/>
      <c r="I4" s="57"/>
      <c r="J4" s="59"/>
      <c r="K4" s="1"/>
    </row>
    <row r="5" spans="1:11" ht="3" customHeight="1" x14ac:dyDescent="0.3">
      <c r="A5" s="38"/>
      <c r="B5" s="39"/>
      <c r="C5" s="39"/>
      <c r="D5" s="39"/>
      <c r="E5" s="39"/>
      <c r="F5" s="39"/>
      <c r="G5" s="39"/>
      <c r="H5" s="39"/>
      <c r="I5" s="39"/>
      <c r="J5" s="40"/>
      <c r="K5" s="1"/>
    </row>
    <row r="6" spans="1:11" ht="15.6" x14ac:dyDescent="0.3">
      <c r="A6" s="41" t="s">
        <v>6</v>
      </c>
      <c r="B6" s="42"/>
      <c r="C6" s="42"/>
      <c r="D6" s="42"/>
      <c r="E6" s="42"/>
      <c r="F6" s="42"/>
      <c r="G6" s="42"/>
      <c r="H6" s="42"/>
      <c r="I6" s="42"/>
      <c r="J6" s="43"/>
      <c r="K6" s="1"/>
    </row>
    <row r="7" spans="1:11" ht="15.6" x14ac:dyDescent="0.3">
      <c r="A7" s="44" t="s">
        <v>7</v>
      </c>
      <c r="B7" s="45"/>
      <c r="C7" s="45"/>
      <c r="D7" s="45"/>
      <c r="E7" s="45"/>
      <c r="F7" s="45"/>
      <c r="G7" s="45"/>
      <c r="H7" s="45"/>
      <c r="I7" s="45"/>
      <c r="J7" s="46"/>
      <c r="K7" s="1"/>
    </row>
    <row r="8" spans="1:11" x14ac:dyDescent="0.3">
      <c r="A8" s="6" t="s">
        <v>8</v>
      </c>
      <c r="B8" s="60" t="s">
        <v>53</v>
      </c>
      <c r="C8" s="61"/>
      <c r="D8" s="61"/>
      <c r="E8" s="61"/>
      <c r="F8" s="61"/>
      <c r="G8" s="61"/>
      <c r="H8" s="61"/>
      <c r="I8" s="61"/>
      <c r="J8" s="62"/>
      <c r="K8" s="1"/>
    </row>
    <row r="9" spans="1:11" ht="15" customHeight="1" x14ac:dyDescent="0.3">
      <c r="A9" s="31" t="s">
        <v>38</v>
      </c>
      <c r="B9" s="60" t="s">
        <v>54</v>
      </c>
      <c r="C9" s="61"/>
      <c r="D9" s="61"/>
      <c r="E9" s="61"/>
      <c r="F9" s="61"/>
      <c r="G9" s="61"/>
      <c r="H9" s="61"/>
      <c r="I9" s="61"/>
      <c r="J9" s="62"/>
      <c r="K9" s="1"/>
    </row>
    <row r="10" spans="1:11" x14ac:dyDescent="0.3">
      <c r="A10" s="31" t="s">
        <v>39</v>
      </c>
      <c r="B10" s="60" t="s">
        <v>55</v>
      </c>
      <c r="C10" s="61"/>
      <c r="D10" s="61"/>
      <c r="E10" s="61"/>
      <c r="F10" s="61"/>
      <c r="G10" s="61"/>
      <c r="H10" s="61"/>
      <c r="I10" s="61"/>
      <c r="J10" s="62"/>
      <c r="K10" s="1"/>
    </row>
    <row r="11" spans="1:11" ht="51" customHeight="1" x14ac:dyDescent="0.3">
      <c r="A11" s="6" t="s">
        <v>9</v>
      </c>
      <c r="B11" s="63" t="s">
        <v>62</v>
      </c>
      <c r="C11" s="63"/>
      <c r="D11" s="63"/>
      <c r="E11" s="63"/>
      <c r="F11" s="63"/>
      <c r="G11" s="63"/>
      <c r="H11" s="63"/>
      <c r="I11" s="63"/>
      <c r="J11" s="64"/>
    </row>
    <row r="12" spans="1:11" ht="23.25" customHeight="1" x14ac:dyDescent="0.3">
      <c r="A12" s="6" t="s">
        <v>10</v>
      </c>
      <c r="B12" s="65" t="s">
        <v>51</v>
      </c>
      <c r="C12" s="65"/>
      <c r="D12" s="65"/>
      <c r="E12" s="65"/>
      <c r="F12" s="65"/>
      <c r="G12" s="65"/>
      <c r="H12" s="65"/>
      <c r="I12" s="65"/>
      <c r="J12" s="66"/>
    </row>
    <row r="13" spans="1:11" ht="15.6" x14ac:dyDescent="0.3">
      <c r="A13" s="41" t="s">
        <v>11</v>
      </c>
      <c r="B13" s="42"/>
      <c r="C13" s="42"/>
      <c r="D13" s="42"/>
      <c r="E13" s="42"/>
      <c r="F13" s="42"/>
      <c r="G13" s="42"/>
      <c r="H13" s="42"/>
      <c r="I13" s="42"/>
      <c r="J13" s="43"/>
    </row>
    <row r="14" spans="1:11" ht="27.75" customHeight="1" x14ac:dyDescent="0.3">
      <c r="A14" s="6" t="s">
        <v>12</v>
      </c>
      <c r="B14" s="32">
        <v>3</v>
      </c>
      <c r="C14" s="67" t="str">
        <f>IFERROR(VLOOKUP(B14,'[1]Validacion datos'!A2:B5,2,FALSE),"")</f>
        <v>DESARROLLO PRODUCTIVO</v>
      </c>
      <c r="D14" s="67"/>
      <c r="E14" s="67"/>
      <c r="F14" s="67"/>
      <c r="G14" s="67"/>
      <c r="H14" s="67"/>
      <c r="I14" s="67"/>
      <c r="J14" s="67"/>
    </row>
    <row r="15" spans="1:11" ht="26.25" customHeight="1" x14ac:dyDescent="0.3">
      <c r="A15" s="6" t="s">
        <v>13</v>
      </c>
      <c r="B15" s="9">
        <v>3.5</v>
      </c>
      <c r="C15" s="37" t="str">
        <f>IFERROR(VLOOKUP(B15,'[1]Validacion datos'!A8:B26,2,FALSE),"")</f>
        <v>Estructura productiva sectorial y territorialmente adecuada, integrada competitivamente a la economía global y que aprovecha las oportunidades del mercado local.</v>
      </c>
      <c r="D15" s="37"/>
      <c r="E15" s="37"/>
      <c r="F15" s="37"/>
      <c r="G15" s="37"/>
      <c r="H15" s="37"/>
      <c r="I15" s="37"/>
      <c r="J15" s="37"/>
    </row>
    <row r="16" spans="1:11" ht="34.200000000000003" customHeight="1" x14ac:dyDescent="0.3">
      <c r="A16" s="6" t="s">
        <v>14</v>
      </c>
      <c r="B16" s="10" t="s">
        <v>56</v>
      </c>
      <c r="C16" s="37" t="s">
        <v>61</v>
      </c>
      <c r="D16" s="37"/>
      <c r="E16" s="37"/>
      <c r="F16" s="37"/>
      <c r="G16" s="37"/>
      <c r="H16" s="37"/>
      <c r="I16" s="37"/>
      <c r="J16" s="37"/>
    </row>
    <row r="17" spans="1:11" ht="15.6" x14ac:dyDescent="0.3">
      <c r="A17" s="41" t="s">
        <v>15</v>
      </c>
      <c r="B17" s="42"/>
      <c r="C17" s="42"/>
      <c r="D17" s="42"/>
      <c r="E17" s="42"/>
      <c r="F17" s="42"/>
      <c r="G17" s="42"/>
      <c r="H17" s="42"/>
      <c r="I17" s="42"/>
      <c r="J17" s="43"/>
    </row>
    <row r="18" spans="1:11" ht="29.25" customHeight="1" x14ac:dyDescent="0.3">
      <c r="A18" s="6" t="s">
        <v>16</v>
      </c>
      <c r="B18" s="63" t="s">
        <v>63</v>
      </c>
      <c r="C18" s="63"/>
      <c r="D18" s="63"/>
      <c r="E18" s="63"/>
      <c r="F18" s="63"/>
      <c r="G18" s="63"/>
      <c r="H18" s="63"/>
      <c r="I18" s="63"/>
      <c r="J18" s="64"/>
    </row>
    <row r="19" spans="1:11" ht="52.5" customHeight="1" x14ac:dyDescent="0.3">
      <c r="A19" s="11" t="s">
        <v>17</v>
      </c>
      <c r="B19" s="63" t="s">
        <v>64</v>
      </c>
      <c r="C19" s="63"/>
      <c r="D19" s="63"/>
      <c r="E19" s="63"/>
      <c r="F19" s="63"/>
      <c r="G19" s="63"/>
      <c r="H19" s="63"/>
      <c r="I19" s="63"/>
      <c r="J19" s="64"/>
    </row>
    <row r="20" spans="1:11" ht="34.5" customHeight="1" x14ac:dyDescent="0.3">
      <c r="A20" s="11" t="s">
        <v>18</v>
      </c>
      <c r="B20" s="63" t="s">
        <v>57</v>
      </c>
      <c r="C20" s="63"/>
      <c r="D20" s="63"/>
      <c r="E20" s="63"/>
      <c r="F20" s="63"/>
      <c r="G20" s="63"/>
      <c r="H20" s="63"/>
      <c r="I20" s="63"/>
      <c r="J20" s="64"/>
    </row>
    <row r="21" spans="1:11" ht="63" customHeight="1" x14ac:dyDescent="0.3">
      <c r="A21" s="11" t="s">
        <v>40</v>
      </c>
      <c r="B21" s="63" t="s">
        <v>58</v>
      </c>
      <c r="C21" s="63"/>
      <c r="D21" s="63"/>
      <c r="E21" s="63"/>
      <c r="F21" s="63"/>
      <c r="G21" s="63"/>
      <c r="H21" s="63"/>
      <c r="I21" s="63"/>
      <c r="J21" s="64"/>
      <c r="K21" s="1"/>
    </row>
    <row r="22" spans="1:11" ht="15.6" x14ac:dyDescent="0.3">
      <c r="A22" s="41" t="s">
        <v>19</v>
      </c>
      <c r="B22" s="42"/>
      <c r="C22" s="42"/>
      <c r="D22" s="42"/>
      <c r="E22" s="42"/>
      <c r="F22" s="42"/>
      <c r="G22" s="42"/>
      <c r="H22" s="42"/>
      <c r="I22" s="42"/>
      <c r="J22" s="43"/>
    </row>
    <row r="23" spans="1:11" ht="15.6" x14ac:dyDescent="0.3">
      <c r="A23" s="44" t="s">
        <v>20</v>
      </c>
      <c r="B23" s="45"/>
      <c r="C23" s="45"/>
      <c r="D23" s="45"/>
      <c r="E23" s="45"/>
      <c r="F23" s="45"/>
      <c r="G23" s="45"/>
      <c r="H23" s="45"/>
      <c r="I23" s="45"/>
      <c r="J23" s="46"/>
      <c r="K23" s="1"/>
    </row>
    <row r="24" spans="1:11" ht="15" customHeight="1" x14ac:dyDescent="0.3">
      <c r="A24" s="68" t="s">
        <v>21</v>
      </c>
      <c r="B24" s="69"/>
      <c r="C24" s="70" t="s">
        <v>22</v>
      </c>
      <c r="D24" s="72"/>
      <c r="E24" s="72"/>
      <c r="F24" s="72" t="s">
        <v>23</v>
      </c>
      <c r="G24" s="72"/>
      <c r="H24" s="69"/>
      <c r="I24" s="70" t="s">
        <v>24</v>
      </c>
      <c r="J24" s="71"/>
    </row>
    <row r="25" spans="1:11" x14ac:dyDescent="0.3">
      <c r="A25" s="88">
        <v>96161475</v>
      </c>
      <c r="B25" s="89"/>
      <c r="C25" s="76">
        <v>107333747.12</v>
      </c>
      <c r="D25" s="77"/>
      <c r="E25" s="78"/>
      <c r="F25" s="76">
        <v>91210916.430000007</v>
      </c>
      <c r="G25" s="77"/>
      <c r="H25" s="78"/>
      <c r="I25" s="90">
        <f>+F25/C25</f>
        <v>0.84978787079915752</v>
      </c>
      <c r="J25" s="91"/>
    </row>
    <row r="26" spans="1:11" ht="15.6" x14ac:dyDescent="0.3">
      <c r="A26" s="44" t="s">
        <v>25</v>
      </c>
      <c r="B26" s="45"/>
      <c r="C26" s="45"/>
      <c r="D26" s="45"/>
      <c r="E26" s="45"/>
      <c r="F26" s="45"/>
      <c r="G26" s="45"/>
      <c r="H26" s="45"/>
      <c r="I26" s="45"/>
      <c r="J26" s="46"/>
      <c r="K26" s="1"/>
    </row>
    <row r="27" spans="1:11" x14ac:dyDescent="0.3">
      <c r="A27" s="7"/>
      <c r="B27"/>
      <c r="C27" s="73" t="s">
        <v>26</v>
      </c>
      <c r="D27" s="74"/>
      <c r="E27" s="73" t="s">
        <v>67</v>
      </c>
      <c r="F27" s="74"/>
      <c r="G27" s="73" t="s">
        <v>52</v>
      </c>
      <c r="H27" s="73"/>
      <c r="I27" s="73" t="s">
        <v>27</v>
      </c>
      <c r="J27" s="75"/>
    </row>
    <row r="28" spans="1:11" ht="41.4" x14ac:dyDescent="0.3">
      <c r="A28" s="12" t="s">
        <v>28</v>
      </c>
      <c r="B28" s="13" t="s">
        <v>29</v>
      </c>
      <c r="C28" s="13" t="s">
        <v>42</v>
      </c>
      <c r="D28" s="13" t="s">
        <v>43</v>
      </c>
      <c r="E28" s="13" t="s">
        <v>45</v>
      </c>
      <c r="F28" s="13" t="s">
        <v>46</v>
      </c>
      <c r="G28" s="13" t="s">
        <v>47</v>
      </c>
      <c r="H28" s="13" t="s">
        <v>48</v>
      </c>
      <c r="I28" s="13" t="s">
        <v>49</v>
      </c>
      <c r="J28" s="14" t="s">
        <v>50</v>
      </c>
    </row>
    <row r="29" spans="1:11" ht="60" x14ac:dyDescent="0.3">
      <c r="A29" s="15" t="s">
        <v>65</v>
      </c>
      <c r="B29" s="16" t="s">
        <v>72</v>
      </c>
      <c r="C29" s="17">
        <v>4</v>
      </c>
      <c r="D29" s="18">
        <v>107333747.12</v>
      </c>
      <c r="E29" s="18">
        <v>4</v>
      </c>
      <c r="F29" s="18">
        <v>109158806.11</v>
      </c>
      <c r="G29" s="19">
        <v>4</v>
      </c>
      <c r="H29" s="18">
        <v>91210916.430000007</v>
      </c>
      <c r="I29" s="20">
        <f t="shared" ref="I29:I30" si="0">IF(G29&gt;0,G29/E29,0)</f>
        <v>1</v>
      </c>
      <c r="J29" s="21">
        <f t="shared" ref="J29:J30" si="1">IF(H29&gt;0,H29/F29,0)</f>
        <v>0.8355800111819307</v>
      </c>
    </row>
    <row r="30" spans="1:11" hidden="1" x14ac:dyDescent="0.3">
      <c r="A30" s="22"/>
      <c r="B30" s="23"/>
      <c r="C30" s="24"/>
      <c r="D30" s="25"/>
      <c r="E30" s="25"/>
      <c r="F30" s="25"/>
      <c r="G30" s="26"/>
      <c r="H30" s="25"/>
      <c r="I30" s="20">
        <f t="shared" si="0"/>
        <v>0</v>
      </c>
      <c r="J30" s="21">
        <f t="shared" si="1"/>
        <v>0</v>
      </c>
    </row>
    <row r="31" spans="1:11" ht="15.6" x14ac:dyDescent="0.3">
      <c r="A31" s="41" t="s">
        <v>30</v>
      </c>
      <c r="B31" s="42"/>
      <c r="C31" s="42"/>
      <c r="D31" s="42"/>
      <c r="E31" s="42"/>
      <c r="F31" s="42"/>
      <c r="G31" s="42"/>
      <c r="H31" s="42"/>
      <c r="I31" s="42"/>
      <c r="J31" s="43"/>
    </row>
    <row r="32" spans="1:11" ht="15.6" x14ac:dyDescent="0.3">
      <c r="A32" s="44" t="s">
        <v>31</v>
      </c>
      <c r="B32" s="45"/>
      <c r="C32" s="45"/>
      <c r="D32" s="45"/>
      <c r="E32" s="45"/>
      <c r="F32" s="45"/>
      <c r="G32" s="45"/>
      <c r="H32" s="45"/>
      <c r="I32" s="45"/>
      <c r="J32" s="46"/>
      <c r="K32" s="1"/>
    </row>
    <row r="33" spans="1:11" ht="27" customHeight="1" x14ac:dyDescent="0.3">
      <c r="A33" s="27" t="s">
        <v>32</v>
      </c>
      <c r="B33" s="63" t="s">
        <v>60</v>
      </c>
      <c r="C33" s="63"/>
      <c r="D33" s="63"/>
      <c r="E33" s="63"/>
      <c r="F33" s="63"/>
      <c r="G33" s="63"/>
      <c r="H33" s="63"/>
      <c r="I33" s="63"/>
      <c r="J33" s="64"/>
    </row>
    <row r="34" spans="1:11" ht="37.950000000000003" customHeight="1" x14ac:dyDescent="0.3">
      <c r="A34" s="27" t="s">
        <v>33</v>
      </c>
      <c r="B34" s="63" t="s">
        <v>59</v>
      </c>
      <c r="C34" s="63"/>
      <c r="D34" s="63"/>
      <c r="E34" s="63"/>
      <c r="F34" s="63"/>
      <c r="G34" s="63"/>
      <c r="H34" s="63"/>
      <c r="I34" s="63"/>
      <c r="J34" s="64"/>
    </row>
    <row r="35" spans="1:11" ht="363" customHeight="1" x14ac:dyDescent="0.3">
      <c r="A35" s="27" t="s">
        <v>34</v>
      </c>
      <c r="B35" s="63" t="s">
        <v>69</v>
      </c>
      <c r="C35" s="63"/>
      <c r="D35" s="63"/>
      <c r="E35" s="63"/>
      <c r="F35" s="63"/>
      <c r="G35" s="63"/>
      <c r="H35" s="63"/>
      <c r="I35" s="63"/>
      <c r="J35" s="64"/>
    </row>
    <row r="36" spans="1:11" ht="178.95" customHeight="1" x14ac:dyDescent="0.3">
      <c r="A36" s="27" t="s">
        <v>35</v>
      </c>
      <c r="B36" s="86" t="s">
        <v>71</v>
      </c>
      <c r="C36" s="86"/>
      <c r="D36" s="86"/>
      <c r="E36" s="86"/>
      <c r="F36" s="86"/>
      <c r="G36" s="86"/>
      <c r="H36" s="86"/>
      <c r="I36" s="86"/>
      <c r="J36" s="87"/>
    </row>
    <row r="37" spans="1:11" ht="15.6" x14ac:dyDescent="0.3">
      <c r="A37" s="41" t="s">
        <v>36</v>
      </c>
      <c r="B37" s="42"/>
      <c r="C37" s="42"/>
      <c r="D37" s="42"/>
      <c r="E37" s="42"/>
      <c r="F37" s="42"/>
      <c r="G37" s="42"/>
      <c r="H37" s="42"/>
      <c r="I37" s="42"/>
      <c r="J37" s="43"/>
    </row>
    <row r="38" spans="1:11" ht="15.6" x14ac:dyDescent="0.3">
      <c r="A38" s="79" t="s">
        <v>37</v>
      </c>
      <c r="B38" s="80"/>
      <c r="C38" s="80"/>
      <c r="D38" s="80"/>
      <c r="E38" s="80"/>
      <c r="F38" s="80"/>
      <c r="G38" s="80"/>
      <c r="H38" s="80"/>
      <c r="I38" s="80"/>
      <c r="J38" s="81"/>
      <c r="K38" s="1"/>
    </row>
    <row r="39" spans="1:11" x14ac:dyDescent="0.3">
      <c r="A39" s="82" t="s">
        <v>70</v>
      </c>
      <c r="B39" s="83"/>
      <c r="C39" s="83"/>
      <c r="D39" s="83"/>
      <c r="E39" s="83"/>
      <c r="F39" s="83"/>
      <c r="G39" s="83"/>
      <c r="H39" s="83"/>
      <c r="I39" s="83"/>
      <c r="J39" s="84"/>
    </row>
    <row r="40" spans="1:11" ht="18.75" customHeight="1" x14ac:dyDescent="0.3">
      <c r="A40" s="33"/>
      <c r="B40" s="33"/>
      <c r="C40" s="33"/>
      <c r="D40" s="33"/>
      <c r="E40" s="33"/>
      <c r="F40" s="33"/>
      <c r="G40" s="33"/>
      <c r="H40" s="33"/>
      <c r="I40" s="33"/>
      <c r="J40" s="33"/>
    </row>
    <row r="41" spans="1:11" ht="30.75" customHeight="1" x14ac:dyDescent="0.3">
      <c r="A41" s="85" t="s">
        <v>44</v>
      </c>
      <c r="B41" s="85"/>
      <c r="C41" s="85"/>
      <c r="D41" s="85"/>
      <c r="E41" s="85"/>
      <c r="F41" s="85"/>
      <c r="G41" s="85"/>
      <c r="H41" s="85"/>
      <c r="I41" s="85"/>
      <c r="J41" s="85"/>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48" header="0.31496062992125984" footer="0.31496062992125984"/>
  <pageSetup scale="48"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D3:XEU11"/>
  <sheetViews>
    <sheetView topLeftCell="XES1" workbookViewId="0">
      <selection activeCell="XEX16" sqref="XEX16"/>
    </sheetView>
  </sheetViews>
  <sheetFormatPr baseColWidth="10" defaultRowHeight="14.4" x14ac:dyDescent="0.3"/>
  <cols>
    <col min="4" max="4" width="21.21875" customWidth="1"/>
    <col min="7" max="7" width="24.44140625" customWidth="1"/>
    <col min="16375" max="16375" width="21.6640625" bestFit="1" customWidth="1"/>
  </cols>
  <sheetData>
    <row r="3" spans="4:7 16375:16375" x14ac:dyDescent="0.3">
      <c r="D3" s="34">
        <v>15777989.949999999</v>
      </c>
    </row>
    <row r="4" spans="4:7 16375:16375" x14ac:dyDescent="0.3">
      <c r="D4" s="34">
        <v>19640034.57</v>
      </c>
      <c r="XEU4" t="s">
        <v>68</v>
      </c>
    </row>
    <row r="5" spans="4:7 16375:16375" x14ac:dyDescent="0.3">
      <c r="D5" s="34">
        <v>19013028.899999999</v>
      </c>
      <c r="XEU5" s="35">
        <v>109158806.11</v>
      </c>
    </row>
    <row r="6" spans="4:7 16375:16375" x14ac:dyDescent="0.3">
      <c r="D6" s="34">
        <f>SUM(D3:D5)</f>
        <v>54431053.419999994</v>
      </c>
      <c r="XEU6" s="34">
        <v>101084180.63</v>
      </c>
    </row>
    <row r="7" spans="4:7 16375:16375" x14ac:dyDescent="0.3">
      <c r="XEU7" s="36">
        <f>+XEU6/XEU5*100</f>
        <v>92.602863875349499</v>
      </c>
    </row>
    <row r="8" spans="4:7 16375:16375" x14ac:dyDescent="0.3">
      <c r="D8" s="35">
        <v>54431053.419999994</v>
      </c>
    </row>
    <row r="9" spans="4:7 16375:16375" x14ac:dyDescent="0.3">
      <c r="E9">
        <v>19640034.57</v>
      </c>
    </row>
    <row r="10" spans="4:7 16375:16375" x14ac:dyDescent="0.3">
      <c r="E10" s="34">
        <v>4935552.3</v>
      </c>
    </row>
    <row r="11" spans="4:7 16375:16375" x14ac:dyDescent="0.3">
      <c r="E11">
        <f>SUM(E9:E10)</f>
        <v>24575586.870000001</v>
      </c>
      <c r="F11">
        <v>26859681.59</v>
      </c>
      <c r="G11">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2024-02-08T19:25:33Z</cp:lastPrinted>
  <dcterms:created xsi:type="dcterms:W3CDTF">2021-03-22T15:50:10Z</dcterms:created>
  <dcterms:modified xsi:type="dcterms:W3CDTF">2024-02-08T19:25:57Z</dcterms:modified>
</cp:coreProperties>
</file>