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manan\Desktop\COPIA DE DATOS\COPIA DE DATOS\ODAC\Documentos Portal de Transparencia\Planificación y Desarrollo\Informes Físicos Financieros (DIGEPRES)\Convertidos a OCR\"/>
    </mc:Choice>
  </mc:AlternateContent>
  <xr:revisionPtr revIDLastSave="0" documentId="8_{5A00102C-FA3F-4208-8408-782D8833D135}" xr6:coauthVersionLast="47" xr6:coauthVersionMax="47" xr10:uidLastSave="{00000000-0000-0000-0000-000000000000}"/>
  <bookViews>
    <workbookView xWindow="-108" yWindow="-108" windowWidth="23256" windowHeight="12576" xr2:uid="{4338FEAE-DB8E-4C02-BE6D-DDC1311F061E}"/>
  </bookViews>
  <sheets>
    <sheet name="Hoja1"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E11" i="2"/>
  <c r="I29" i="1" l="1"/>
  <c r="J29" i="1"/>
  <c r="J30" i="1"/>
  <c r="I30" i="1"/>
  <c r="I25" i="1"/>
  <c r="C14" i="1" l="1"/>
  <c r="C15" i="1"/>
</calcChain>
</file>

<file path=xl/sharedStrings.xml><?xml version="1.0" encoding="utf-8"?>
<sst xmlns="http://schemas.openxmlformats.org/spreadsheetml/2006/main" count="72" uniqueCount="72">
  <si>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</si>
  <si>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</si>
  <si>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</si>
  <si>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</si>
  <si>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</si>
  <si>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</si>
  <si>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</si>
  <si>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</si>
  <si>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</si>
  <si>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</si>
  <si>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</si>
  <si>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</si>
  <si>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</si>
  <si>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</si>
  <si>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</si>
  <si>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</si>
  <si>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</si>
  <si>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</si>
  <si>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</si>
  <si>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</si>
  <si>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</si>
  <si>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</si>
  <si>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</si>
  <si>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</si>
  <si>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</si>
  <si>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</si>
  <si>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</si>
  <si>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</si>
  <si>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</si>
  <si>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</si>
  <si>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</si>
  <si>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</si>
  <si>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</si>
  <si>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</si>
  <si>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</si>
  <si>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</si>
  <si>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</si>
  <si>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</si>
  <si>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</si>
  <si>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</si>
  <si>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</si>
  <si>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</si>
  <si>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</si>
  <si>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</si>
  <si>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</si>
  <si>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</si>
  <si>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</si>
  <si>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</si>
  <si>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</si>
  <si>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</si>
  <si>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</si>
  <si>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</si>
  <si>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</si>
  <si>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</si>
  <si>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</si>
  <si>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</si>
  <si>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</si>
  <si>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</si>
  <si>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</si>
  <si>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</si>
  <si>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</si>
  <si>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</si>
  <si>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</si>
  <si>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Informe de Evaluación Trimestral de las Metas Físicas-Financieras</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</si>
  <si>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</si>
  <si>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</si>
  <si>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</si>
  <si>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</si>
  <si>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La institución entregó (02) nuevos certificados de acreditación, a los Organismos de Evaluación de Conformidad al Instituto Nacional de los Derechos del Consumidor (PROCONSUMIDOR), Fundación CI-ATABEY, este último se convierte en el  único Organismo verificador de gases de efecto invernadero bajo el esquema de compensación y reducción de carbono de la aviación civil internacional (CORSIA), dando cumplimiento a algunos de los compromisos asumidos en el acuerdo de París suscrito por el Instituto Dominicano de Aviación Civil (IDAC) en el año 2016.
En el año 2023 el Organismo Dominicano de Acreditación realizo (03) nuevas evaluaciones in situ para garantizar que los Organismos de Evaluación de la Conformidad (OEC) acreditados mantengan su competencia técnica basada en la cual se le otorgó la acreditación y en cumplimiento del programa anual de acreditación se procedió a darle seguimiento a los siguientes OEC:  
•	Laboratorio de la Junta Agroempresarial Dominicana (JAD).
•	Instituto de Innovación en Biotecnología e Industria (IIBI).
•	Yeal Calibraciones.
Fueron sometidos a un proceso de testificación (02) nuevos evaluadores con la finalidad de su ascenso a evaluadores líderes. Dichas testificaciones fueron realizadas por Evaluadores lideres cualificados de Costa Rica y Colombia. Con estos ascensos seguiremos haciendo historia y fortaleciendo nuestra infraestructura de calidad, ya que contaremos con tres evaluadores líderes nacionales y dentro de estos tres la primera evaluadora líder de la República Dominicana.</t>
  </si>
  <si>
    <t>N/A</t>
  </si>
  <si>
    <t>Ejecución Física 
La ejecucion fisica fue igual a la programada para el T4. 
Ejecución Financiera 
La ejecución financiera fue superior a lo programado, debido a que se realizaron gastos que no fueron programados para el trimestre, tales como el compartir navideño de los servidores de la institución, pago de compensación extraordinaria anual, incremento de la factura telefónica en un 7% mediante comunicación emitida por el proveedor del servicio, pago de servicios de las acreditaciones concluidas durante el periodo, los cuales ascienden a un monto total de RD$6,485,412.46 para un 21.40% aproximadamente.
Para este trimestre no se pudo realizar el pago del alquiler mensual de las oficinas de la institución, correspondiente al periodo enero - diciembre por un monto total de RD$9,873,264.40., debido a que nuestro proveedor está en un proceso de fusión y actualización de datos en la Dirección General de Compras y Contrataciones Públicas.</t>
  </si>
  <si>
    <t>Cantidad de acreditaciones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</si>
</sst>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43" fontId="0" fillId="0" borderId="0" xfId="1" applyFont="1"/>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1"/>
  <sheetViews>
    <sheetView tabSelected="1" view="pageBreakPreview" topLeftCell="A26" zoomScale="85" zoomScaleNormal="85" zoomScaleSheetLayoutView="85" workbookViewId="0">
      <selection activeCell="B29" sqref="B29"/>
    </sheetView>
  </sheetViews>
  <sheetFormatPr baseColWidth="10" defaultRowHeight="14.4" x14ac:dyDescent="0.3"/>
  <cols>
    <col min="1" max="1" width="23" style="8" customWidth="1"/>
    <col min="2" max="10" width="16.77734375" style="8" customWidth="1"/>
    <col min="11" max="11" width="11.44140625" style="8"/>
  </cols>
  <sheetData>
    <row r="1" spans="1:11" ht="21.6" thickBot="1" x14ac:dyDescent="0.35">
      <c r="A1" s="28"/>
      <c r="B1" s="46" t="s">
        <v>63</v>
      </c>
      <c r="C1" s="47"/>
      <c r="D1" s="47"/>
      <c r="E1" s="47"/>
      <c r="F1" s="47"/>
      <c r="G1" s="47"/>
      <c r="H1" s="47"/>
      <c r="I1" s="47"/>
      <c r="J1" s="48"/>
      <c r="K1" s="1"/>
    </row>
    <row r="2" spans="1:11" ht="21.6" thickBot="1" x14ac:dyDescent="0.35">
      <c r="A2" s="29"/>
      <c r="B2" s="49" t="s">
        <v>0</v>
      </c>
      <c r="C2" s="50"/>
      <c r="D2" s="49" t="s">
        <v>1</v>
      </c>
      <c r="E2" s="50"/>
      <c r="F2" s="50"/>
      <c r="G2" s="50"/>
      <c r="H2" s="51"/>
      <c r="I2" s="2" t="s">
        <v>2</v>
      </c>
      <c r="J2" s="3" t="s">
        <v>3</v>
      </c>
      <c r="K2" s="1"/>
    </row>
    <row r="3" spans="1:11" ht="21.6" thickBot="1" x14ac:dyDescent="0.35">
      <c r="A3" s="30"/>
      <c r="B3" s="52" t="s">
        <v>4</v>
      </c>
      <c r="C3" s="53"/>
      <c r="D3" s="52" t="s">
        <v>41</v>
      </c>
      <c r="E3" s="53"/>
      <c r="F3" s="53"/>
      <c r="G3" s="53"/>
      <c r="H3" s="54"/>
      <c r="I3" s="4" t="s">
        <v>5</v>
      </c>
      <c r="J3" s="5">
        <v>0</v>
      </c>
      <c r="K3" s="1"/>
    </row>
    <row r="4" spans="1:11" x14ac:dyDescent="0.3">
      <c r="A4" s="55"/>
      <c r="B4" s="56"/>
      <c r="C4" s="56"/>
      <c r="D4" s="57"/>
      <c r="E4" s="57"/>
      <c r="F4" s="57"/>
      <c r="G4" s="57"/>
      <c r="H4" s="57"/>
      <c r="I4" s="56"/>
      <c r="J4" s="58"/>
      <c r="K4" s="1"/>
    </row>
    <row r="5" spans="1:11" ht="3" customHeight="1" x14ac:dyDescent="0.3">
      <c r="A5" s="37"/>
      <c r="B5" s="38"/>
      <c r="C5" s="38"/>
      <c r="D5" s="38"/>
      <c r="E5" s="38"/>
      <c r="F5" s="38"/>
      <c r="G5" s="38"/>
      <c r="H5" s="38"/>
      <c r="I5" s="38"/>
      <c r="J5" s="39"/>
      <c r="K5" s="1"/>
    </row>
    <row r="6" spans="1:11" ht="15.6" x14ac:dyDescent="0.3">
      <c r="A6" s="40" t="s">
        <v>6</v>
      </c>
      <c r="B6" s="41"/>
      <c r="C6" s="41"/>
      <c r="D6" s="41"/>
      <c r="E6" s="41"/>
      <c r="F6" s="41"/>
      <c r="G6" s="41"/>
      <c r="H6" s="41"/>
      <c r="I6" s="41"/>
      <c r="J6" s="42"/>
      <c r="K6" s="1"/>
    </row>
    <row r="7" spans="1:11" ht="15.6" x14ac:dyDescent="0.3">
      <c r="A7" s="43" t="s">
        <v>7</v>
      </c>
      <c r="B7" s="44"/>
      <c r="C7" s="44"/>
      <c r="D7" s="44"/>
      <c r="E7" s="44"/>
      <c r="F7" s="44"/>
      <c r="G7" s="44"/>
      <c r="H7" s="44"/>
      <c r="I7" s="44"/>
      <c r="J7" s="45"/>
      <c r="K7" s="1"/>
    </row>
    <row r="8" spans="1:11" x14ac:dyDescent="0.3">
      <c r="A8" s="6" t="s">
        <v>8</v>
      </c>
      <c r="B8" s="59" t="s">
        <v>54</v>
      </c>
      <c r="C8" s="60"/>
      <c r="D8" s="60"/>
      <c r="E8" s="60"/>
      <c r="F8" s="60"/>
      <c r="G8" s="60"/>
      <c r="H8" s="60"/>
      <c r="I8" s="60"/>
      <c r="J8" s="61"/>
      <c r="K8" s="1"/>
    </row>
    <row r="9" spans="1:11" ht="15" customHeight="1" x14ac:dyDescent="0.3">
      <c r="A9" s="31" t="s">
        <v>38</v>
      </c>
      <c r="B9" s="59" t="s">
        <v>55</v>
      </c>
      <c r="C9" s="60"/>
      <c r="D9" s="60"/>
      <c r="E9" s="60"/>
      <c r="F9" s="60"/>
      <c r="G9" s="60"/>
      <c r="H9" s="60"/>
      <c r="I9" s="60"/>
      <c r="J9" s="61"/>
      <c r="K9" s="1"/>
    </row>
    <row r="10" spans="1:11" x14ac:dyDescent="0.3">
      <c r="A10" s="31" t="s">
        <v>39</v>
      </c>
      <c r="B10" s="59" t="s">
        <v>56</v>
      </c>
      <c r="C10" s="60"/>
      <c r="D10" s="60"/>
      <c r="E10" s="60"/>
      <c r="F10" s="60"/>
      <c r="G10" s="60"/>
      <c r="H10" s="60"/>
      <c r="I10" s="60"/>
      <c r="J10" s="61"/>
      <c r="K10" s="1"/>
    </row>
    <row r="11" spans="1:11" ht="51" customHeight="1" x14ac:dyDescent="0.3">
      <c r="A11" s="6" t="s">
        <v>9</v>
      </c>
      <c r="B11" s="62" t="s">
        <v>64</v>
      </c>
      <c r="C11" s="62"/>
      <c r="D11" s="62"/>
      <c r="E11" s="62"/>
      <c r="F11" s="62"/>
      <c r="G11" s="62"/>
      <c r="H11" s="62"/>
      <c r="I11" s="62"/>
      <c r="J11" s="63"/>
    </row>
    <row r="12" spans="1:11" ht="23.25" customHeight="1" x14ac:dyDescent="0.3">
      <c r="A12" s="6" t="s">
        <v>10</v>
      </c>
      <c r="B12" s="64" t="s">
        <v>51</v>
      </c>
      <c r="C12" s="64"/>
      <c r="D12" s="64"/>
      <c r="E12" s="64"/>
      <c r="F12" s="64"/>
      <c r="G12" s="64"/>
      <c r="H12" s="64"/>
      <c r="I12" s="64"/>
      <c r="J12" s="65"/>
    </row>
    <row r="13" spans="1:11" ht="15.6" x14ac:dyDescent="0.3">
      <c r="A13" s="40" t="s">
        <v>11</v>
      </c>
      <c r="B13" s="41"/>
      <c r="C13" s="41"/>
      <c r="D13" s="41"/>
      <c r="E13" s="41"/>
      <c r="F13" s="41"/>
      <c r="G13" s="41"/>
      <c r="H13" s="41"/>
      <c r="I13" s="41"/>
      <c r="J13" s="42"/>
    </row>
    <row r="14" spans="1:11" ht="27.75" customHeight="1" x14ac:dyDescent="0.3">
      <c r="A14" s="6" t="s">
        <v>12</v>
      </c>
      <c r="B14" s="32">
        <v>3</v>
      </c>
      <c r="C14" s="66" t="str">
        <f>IFERROR(VLOOKUP(B14,'[1]Validacion datos'!A2:B5,2,FALSE),"")</f>
        <v>DESARROLLO PRODUCTIVO</v>
      </c>
      <c r="D14" s="66"/>
      <c r="E14" s="66"/>
      <c r="F14" s="66"/>
      <c r="G14" s="66"/>
      <c r="H14" s="66"/>
      <c r="I14" s="66"/>
      <c r="J14" s="66"/>
    </row>
    <row r="15" spans="1:11" ht="26.25" customHeight="1" x14ac:dyDescent="0.3">
      <c r="A15" s="6" t="s">
        <v>13</v>
      </c>
      <c r="B15" s="9">
        <v>3.5</v>
      </c>
      <c r="C15" s="36" t="str">
        <f>IFERROR(VLOOKUP(B15,'[1]Validacion datos'!A8:B26,2,FALSE),"")</f>
        <v>Estructura productiva sectorial y territorialmente adecuada, integrada competitivamente a la economía global y que aprovecha las oportunidades del mercado local.</v>
      </c>
      <c r="D15" s="36"/>
      <c r="E15" s="36"/>
      <c r="F15" s="36"/>
      <c r="G15" s="36"/>
      <c r="H15" s="36"/>
      <c r="I15" s="36"/>
      <c r="J15" s="36"/>
    </row>
    <row r="16" spans="1:11" ht="34.200000000000003" customHeight="1" x14ac:dyDescent="0.3">
      <c r="A16" s="6" t="s">
        <v>14</v>
      </c>
      <c r="B16" s="10" t="s">
        <v>57</v>
      </c>
      <c r="C16" s="36" t="s">
        <v>62</v>
      </c>
      <c r="D16" s="36"/>
      <c r="E16" s="36"/>
      <c r="F16" s="36"/>
      <c r="G16" s="36"/>
      <c r="H16" s="36"/>
      <c r="I16" s="36"/>
      <c r="J16" s="36"/>
    </row>
    <row r="17" spans="1:11" ht="15.6" x14ac:dyDescent="0.3">
      <c r="A17" s="40" t="s">
        <v>15</v>
      </c>
      <c r="B17" s="41"/>
      <c r="C17" s="41"/>
      <c r="D17" s="41"/>
      <c r="E17" s="41"/>
      <c r="F17" s="41"/>
      <c r="G17" s="41"/>
      <c r="H17" s="41"/>
      <c r="I17" s="41"/>
      <c r="J17" s="42"/>
    </row>
    <row r="18" spans="1:11" ht="29.25" customHeight="1" x14ac:dyDescent="0.3">
      <c r="A18" s="6" t="s">
        <v>16</v>
      </c>
      <c r="B18" s="62" t="s">
        <v>65</v>
      </c>
      <c r="C18" s="62"/>
      <c r="D18" s="62"/>
      <c r="E18" s="62"/>
      <c r="F18" s="62"/>
      <c r="G18" s="62"/>
      <c r="H18" s="62"/>
      <c r="I18" s="62"/>
      <c r="J18" s="63"/>
    </row>
    <row r="19" spans="1:11" ht="52.5" customHeight="1" x14ac:dyDescent="0.3">
      <c r="A19" s="11" t="s">
        <v>17</v>
      </c>
      <c r="B19" s="62" t="s">
        <v>66</v>
      </c>
      <c r="C19" s="62"/>
      <c r="D19" s="62"/>
      <c r="E19" s="62"/>
      <c r="F19" s="62"/>
      <c r="G19" s="62"/>
      <c r="H19" s="62"/>
      <c r="I19" s="62"/>
      <c r="J19" s="63"/>
    </row>
    <row r="20" spans="1:11" ht="34.5" customHeight="1" x14ac:dyDescent="0.3">
      <c r="A20" s="11" t="s">
        <v>18</v>
      </c>
      <c r="B20" s="62" t="s">
        <v>58</v>
      </c>
      <c r="C20" s="62"/>
      <c r="D20" s="62"/>
      <c r="E20" s="62"/>
      <c r="F20" s="62"/>
      <c r="G20" s="62"/>
      <c r="H20" s="62"/>
      <c r="I20" s="62"/>
      <c r="J20" s="63"/>
    </row>
    <row r="21" spans="1:11" ht="63" customHeight="1" x14ac:dyDescent="0.3">
      <c r="A21" s="11" t="s">
        <v>40</v>
      </c>
      <c r="B21" s="62" t="s">
        <v>59</v>
      </c>
      <c r="C21" s="62"/>
      <c r="D21" s="62"/>
      <c r="E21" s="62"/>
      <c r="F21" s="62"/>
      <c r="G21" s="62"/>
      <c r="H21" s="62"/>
      <c r="I21" s="62"/>
      <c r="J21" s="63"/>
      <c r="K21" s="1"/>
    </row>
    <row r="22" spans="1:11" ht="15.6" x14ac:dyDescent="0.3">
      <c r="A22" s="40" t="s">
        <v>19</v>
      </c>
      <c r="B22" s="41"/>
      <c r="C22" s="41"/>
      <c r="D22" s="41"/>
      <c r="E22" s="41"/>
      <c r="F22" s="41"/>
      <c r="G22" s="41"/>
      <c r="H22" s="41"/>
      <c r="I22" s="41"/>
      <c r="J22" s="42"/>
    </row>
    <row r="23" spans="1:11" ht="15.6" x14ac:dyDescent="0.3">
      <c r="A23" s="43" t="s">
        <v>20</v>
      </c>
      <c r="B23" s="44"/>
      <c r="C23" s="44"/>
      <c r="D23" s="44"/>
      <c r="E23" s="44"/>
      <c r="F23" s="44"/>
      <c r="G23" s="44"/>
      <c r="H23" s="44"/>
      <c r="I23" s="44"/>
      <c r="J23" s="45"/>
      <c r="K23" s="1"/>
    </row>
    <row r="24" spans="1:11" ht="15" customHeight="1" x14ac:dyDescent="0.3">
      <c r="A24" s="67" t="s">
        <v>21</v>
      </c>
      <c r="B24" s="68"/>
      <c r="C24" s="69" t="s">
        <v>22</v>
      </c>
      <c r="D24" s="71"/>
      <c r="E24" s="71"/>
      <c r="F24" s="71" t="s">
        <v>23</v>
      </c>
      <c r="G24" s="71"/>
      <c r="H24" s="68"/>
      <c r="I24" s="69" t="s">
        <v>24</v>
      </c>
      <c r="J24" s="70"/>
    </row>
    <row r="25" spans="1:11" x14ac:dyDescent="0.3">
      <c r="A25" s="89">
        <v>96161475</v>
      </c>
      <c r="B25" s="90"/>
      <c r="C25" s="75">
        <v>107333747.12</v>
      </c>
      <c r="D25" s="76"/>
      <c r="E25" s="77"/>
      <c r="F25" s="75">
        <v>91210916.430000007</v>
      </c>
      <c r="G25" s="76"/>
      <c r="H25" s="77"/>
      <c r="I25" s="91">
        <f>+F25/C25</f>
        <v>0.84978787079915752</v>
      </c>
      <c r="J25" s="92"/>
    </row>
    <row r="26" spans="1:11" ht="15.6" x14ac:dyDescent="0.3">
      <c r="A26" s="43" t="s">
        <v>25</v>
      </c>
      <c r="B26" s="44"/>
      <c r="C26" s="44"/>
      <c r="D26" s="44"/>
      <c r="E26" s="44"/>
      <c r="F26" s="44"/>
      <c r="G26" s="44"/>
      <c r="H26" s="44"/>
      <c r="I26" s="44"/>
      <c r="J26" s="45"/>
      <c r="K26" s="1"/>
    </row>
    <row r="27" spans="1:11" x14ac:dyDescent="0.3">
      <c r="A27" s="7"/>
      <c r="B27"/>
      <c r="C27" s="72" t="s">
        <v>26</v>
      </c>
      <c r="D27" s="73"/>
      <c r="E27" s="72" t="s">
        <v>52</v>
      </c>
      <c r="F27" s="73"/>
      <c r="G27" s="72" t="s">
        <v>53</v>
      </c>
      <c r="H27" s="72"/>
      <c r="I27" s="72" t="s">
        <v>27</v>
      </c>
      <c r="J27" s="74"/>
    </row>
    <row r="28" spans="1:11" ht="41.4" x14ac:dyDescent="0.3">
      <c r="A28" s="12" t="s">
        <v>28</v>
      </c>
      <c r="B28" s="13" t="s">
        <v>29</v>
      </c>
      <c r="C28" s="13" t="s">
        <v>42</v>
      </c>
      <c r="D28" s="13" t="s">
        <v>43</v>
      </c>
      <c r="E28" s="13" t="s">
        <v>45</v>
      </c>
      <c r="F28" s="13" t="s">
        <v>46</v>
      </c>
      <c r="G28" s="13" t="s">
        <v>47</v>
      </c>
      <c r="H28" s="13" t="s">
        <v>48</v>
      </c>
      <c r="I28" s="13" t="s">
        <v>49</v>
      </c>
      <c r="J28" s="14" t="s">
        <v>50</v>
      </c>
    </row>
    <row r="29" spans="1:11" ht="60" x14ac:dyDescent="0.3">
      <c r="A29" s="15" t="s">
        <v>67</v>
      </c>
      <c r="B29" s="16" t="s">
        <v>71</v>
      </c>
      <c r="C29" s="17">
        <v>4</v>
      </c>
      <c r="D29" s="18">
        <v>107333747.12</v>
      </c>
      <c r="E29" s="18">
        <v>2</v>
      </c>
      <c r="F29" s="18">
        <v>30307937.699999999</v>
      </c>
      <c r="G29" s="19">
        <v>2</v>
      </c>
      <c r="H29" s="18">
        <v>36779863.009999998</v>
      </c>
      <c r="I29" s="20">
        <f t="shared" ref="I29:I30" si="0">IF(G29&gt;0,G29/E29,0)</f>
        <v>1</v>
      </c>
      <c r="J29" s="21">
        <f t="shared" ref="J29:J30" si="1">IF(H29&gt;0,H29/F29,0)</f>
        <v>1.2135389538563028</v>
      </c>
    </row>
    <row r="30" spans="1:11" hidden="1" x14ac:dyDescent="0.3">
      <c r="A30" s="22"/>
      <c r="B30" s="23"/>
      <c r="C30" s="24"/>
      <c r="D30" s="25"/>
      <c r="E30" s="25"/>
      <c r="F30" s="25"/>
      <c r="G30" s="26"/>
      <c r="H30" s="25"/>
      <c r="I30" s="20">
        <f t="shared" si="0"/>
        <v>0</v>
      </c>
      <c r="J30" s="21">
        <f t="shared" si="1"/>
        <v>0</v>
      </c>
    </row>
    <row r="31" spans="1:11" ht="15.6" x14ac:dyDescent="0.3">
      <c r="A31" s="40" t="s">
        <v>30</v>
      </c>
      <c r="B31" s="41"/>
      <c r="C31" s="41"/>
      <c r="D31" s="41"/>
      <c r="E31" s="41"/>
      <c r="F31" s="41"/>
      <c r="G31" s="41"/>
      <c r="H31" s="41"/>
      <c r="I31" s="41"/>
      <c r="J31" s="42"/>
    </row>
    <row r="32" spans="1:11" ht="15.6" x14ac:dyDescent="0.3">
      <c r="A32" s="43" t="s">
        <v>31</v>
      </c>
      <c r="B32" s="44"/>
      <c r="C32" s="44"/>
      <c r="D32" s="44"/>
      <c r="E32" s="44"/>
      <c r="F32" s="44"/>
      <c r="G32" s="44"/>
      <c r="H32" s="44"/>
      <c r="I32" s="44"/>
      <c r="J32" s="45"/>
      <c r="K32" s="1"/>
    </row>
    <row r="33" spans="1:11" ht="27" customHeight="1" x14ac:dyDescent="0.3">
      <c r="A33" s="27" t="s">
        <v>32</v>
      </c>
      <c r="B33" s="62" t="s">
        <v>61</v>
      </c>
      <c r="C33" s="62"/>
      <c r="D33" s="62"/>
      <c r="E33" s="62"/>
      <c r="F33" s="62"/>
      <c r="G33" s="62"/>
      <c r="H33" s="62"/>
      <c r="I33" s="62"/>
      <c r="J33" s="63"/>
    </row>
    <row r="34" spans="1:11" ht="37.950000000000003" customHeight="1" x14ac:dyDescent="0.3">
      <c r="A34" s="27" t="s">
        <v>33</v>
      </c>
      <c r="B34" s="62" t="s">
        <v>60</v>
      </c>
      <c r="C34" s="62"/>
      <c r="D34" s="62"/>
      <c r="E34" s="62"/>
      <c r="F34" s="62"/>
      <c r="G34" s="62"/>
      <c r="H34" s="62"/>
      <c r="I34" s="62"/>
      <c r="J34" s="63"/>
    </row>
    <row r="35" spans="1:11" ht="210.45" customHeight="1" x14ac:dyDescent="0.3">
      <c r="A35" s="27" t="s">
        <v>34</v>
      </c>
      <c r="B35" s="85" t="s">
        <v>68</v>
      </c>
      <c r="C35" s="85"/>
      <c r="D35" s="85"/>
      <c r="E35" s="85"/>
      <c r="F35" s="85"/>
      <c r="G35" s="85"/>
      <c r="H35" s="85"/>
      <c r="I35" s="85"/>
      <c r="J35" s="86"/>
    </row>
    <row r="36" spans="1:11" ht="162.44999999999999" customHeight="1" x14ac:dyDescent="0.3">
      <c r="A36" s="27" t="s">
        <v>35</v>
      </c>
      <c r="B36" s="87" t="s">
        <v>70</v>
      </c>
      <c r="C36" s="87"/>
      <c r="D36" s="87"/>
      <c r="E36" s="87"/>
      <c r="F36" s="87"/>
      <c r="G36" s="87"/>
      <c r="H36" s="87"/>
      <c r="I36" s="87"/>
      <c r="J36" s="88"/>
    </row>
    <row r="37" spans="1:11" ht="15.6" x14ac:dyDescent="0.3">
      <c r="A37" s="40" t="s">
        <v>36</v>
      </c>
      <c r="B37" s="41"/>
      <c r="C37" s="41"/>
      <c r="D37" s="41"/>
      <c r="E37" s="41"/>
      <c r="F37" s="41"/>
      <c r="G37" s="41"/>
      <c r="H37" s="41"/>
      <c r="I37" s="41"/>
      <c r="J37" s="42"/>
    </row>
    <row r="38" spans="1:11" ht="15.6" x14ac:dyDescent="0.3">
      <c r="A38" s="78" t="s">
        <v>37</v>
      </c>
      <c r="B38" s="79"/>
      <c r="C38" s="79"/>
      <c r="D38" s="79"/>
      <c r="E38" s="79"/>
      <c r="F38" s="79"/>
      <c r="G38" s="79"/>
      <c r="H38" s="79"/>
      <c r="I38" s="79"/>
      <c r="J38" s="80"/>
      <c r="K38" s="1"/>
    </row>
    <row r="39" spans="1:11" ht="65.25" customHeight="1" x14ac:dyDescent="0.3">
      <c r="A39" s="81" t="s">
        <v>69</v>
      </c>
      <c r="B39" s="82"/>
      <c r="C39" s="82"/>
      <c r="D39" s="82"/>
      <c r="E39" s="82"/>
      <c r="F39" s="82"/>
      <c r="G39" s="82"/>
      <c r="H39" s="82"/>
      <c r="I39" s="82"/>
      <c r="J39" s="83"/>
    </row>
    <row r="40" spans="1:11" ht="18.75" customHeight="1" x14ac:dyDescent="0.3">
      <c r="A40" s="33"/>
      <c r="B40" s="33"/>
      <c r="C40" s="33"/>
      <c r="D40" s="33"/>
      <c r="E40" s="33"/>
      <c r="F40" s="33"/>
      <c r="G40" s="33"/>
      <c r="H40" s="33"/>
      <c r="I40" s="33"/>
      <c r="J40" s="33"/>
    </row>
    <row r="41" spans="1:11" ht="30.75" customHeight="1" x14ac:dyDescent="0.3">
      <c r="A41" s="84" t="s">
        <v>44</v>
      </c>
      <c r="B41" s="84"/>
      <c r="C41" s="84"/>
      <c r="D41" s="84"/>
      <c r="E41" s="84"/>
      <c r="F41" s="84"/>
      <c r="G41" s="84"/>
      <c r="H41" s="84"/>
      <c r="I41" s="84"/>
      <c r="J41" s="84"/>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5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D3:G11"/>
  <sheetViews>
    <sheetView workbookViewId="0">
      <selection activeCell="D8" sqref="D8"/>
    </sheetView>
  </sheetViews>
  <sheetFormatPr baseColWidth="10" defaultRowHeight="14.4" x14ac:dyDescent="0.3"/>
  <cols>
    <col min="4" max="4" width="21.21875" customWidth="1"/>
    <col min="7" max="7" width="24.44140625" customWidth="1"/>
  </cols>
  <sheetData>
    <row r="3" spans="4:7" x14ac:dyDescent="0.3">
      <c r="D3" s="34">
        <v>15777989.949999999</v>
      </c>
    </row>
    <row r="4" spans="4:7" x14ac:dyDescent="0.3">
      <c r="D4" s="34">
        <v>19640034.57</v>
      </c>
    </row>
    <row r="5" spans="4:7" x14ac:dyDescent="0.3">
      <c r="D5" s="34">
        <v>19013028.899999999</v>
      </c>
    </row>
    <row r="6" spans="4:7" x14ac:dyDescent="0.3">
      <c r="D6" s="34">
        <f>SUM(D3:D5)</f>
        <v>54431053.419999994</v>
      </c>
    </row>
    <row r="8" spans="4:7" x14ac:dyDescent="0.3">
      <c r="D8" s="35">
        <v>54431053.419999994</v>
      </c>
    </row>
    <row r="9" spans="4:7" x14ac:dyDescent="0.3">
      <c r="E9">
        <v>19640034.57</v>
      </c>
    </row>
    <row r="10" spans="4:7" x14ac:dyDescent="0.3">
      <c r="E10" s="34">
        <v>4935552.3</v>
      </c>
    </row>
    <row r="11" spans="4:7" x14ac:dyDescent="0.3">
      <c r="E11">
        <f>SUM(E9:E10)</f>
        <v>24575586.870000001</v>
      </c>
      <c r="F11">
        <v>26859681.59</v>
      </c>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2024-01-10T13:10:45Z</cp:lastPrinted>
  <dcterms:created xsi:type="dcterms:W3CDTF">2021-03-22T15:50:10Z</dcterms:created>
  <dcterms:modified xsi:type="dcterms:W3CDTF">2024-01-10T16:19:56Z</dcterms:modified>
</cp:coreProperties>
</file>