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3\Marzo\"/>
    </mc:Choice>
  </mc:AlternateContent>
  <xr:revisionPtr revIDLastSave="0" documentId="8_{F86E286A-F7D3-4631-80F9-66DBF02A5549}" xr6:coauthVersionLast="47" xr6:coauthVersionMax="47" xr10:uidLastSave="{00000000-0000-0000-0000-000000000000}"/>
  <bookViews>
    <workbookView xWindow="-108" yWindow="-108" windowWidth="23256" windowHeight="12576" xr2:uid="{76D7F727-B2E5-4C77-B386-B0752D663732}"/>
  </bookViews>
  <sheets>
    <sheet name="Marzo 2023" sheetId="1" r:id="rId1"/>
  </sheets>
  <definedNames>
    <definedName name="_xlnm.Print_Area" localSheetId="0">'Marzo 2023'!$A$1:$F$108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1" l="1"/>
  <c r="D90" i="1"/>
  <c r="F90" i="1" s="1"/>
  <c r="C90" i="1"/>
  <c r="E87" i="1"/>
  <c r="D87" i="1"/>
  <c r="C87" i="1"/>
  <c r="F87" i="1" s="1"/>
  <c r="E84" i="1"/>
  <c r="D84" i="1"/>
  <c r="C84" i="1"/>
  <c r="F84" i="1" s="1"/>
  <c r="F80" i="1"/>
  <c r="F79" i="1"/>
  <c r="F78" i="1"/>
  <c r="F77" i="1"/>
  <c r="D76" i="1"/>
  <c r="F76" i="1" s="1"/>
  <c r="C76" i="1"/>
  <c r="F75" i="1"/>
  <c r="F74" i="1"/>
  <c r="F73" i="1"/>
  <c r="F72" i="1"/>
  <c r="F71" i="1"/>
  <c r="D70" i="1"/>
  <c r="F70" i="1" s="1"/>
  <c r="C70" i="1"/>
  <c r="F69" i="1"/>
  <c r="F68" i="1"/>
  <c r="F67" i="1"/>
  <c r="F66" i="1"/>
  <c r="D65" i="1"/>
  <c r="C65" i="1"/>
  <c r="F65" i="1" s="1"/>
  <c r="F64" i="1"/>
  <c r="F63" i="1"/>
  <c r="F62" i="1"/>
  <c r="F61" i="1"/>
  <c r="F60" i="1"/>
  <c r="F59" i="1"/>
  <c r="F58" i="1"/>
  <c r="F57" i="1"/>
  <c r="F56" i="1"/>
  <c r="F55" i="1"/>
  <c r="F54" i="1"/>
  <c r="D53" i="1"/>
  <c r="C53" i="1"/>
  <c r="F52" i="1"/>
  <c r="F51" i="1"/>
  <c r="F50" i="1"/>
  <c r="F49" i="1"/>
  <c r="F48" i="1"/>
  <c r="F47" i="1"/>
  <c r="F46" i="1"/>
  <c r="D45" i="1"/>
  <c r="C45" i="1"/>
  <c r="F45" i="1" s="1"/>
  <c r="F44" i="1"/>
  <c r="F43" i="1"/>
  <c r="F42" i="1"/>
  <c r="F41" i="1"/>
  <c r="F40" i="1"/>
  <c r="F39" i="1"/>
  <c r="F38" i="1"/>
  <c r="F37" i="1"/>
  <c r="F36" i="1"/>
  <c r="E35" i="1"/>
  <c r="D35" i="1"/>
  <c r="C35" i="1"/>
  <c r="F34" i="1"/>
  <c r="F33" i="1"/>
  <c r="F32" i="1"/>
  <c r="F31" i="1"/>
  <c r="F30" i="1"/>
  <c r="F29" i="1"/>
  <c r="F28" i="1"/>
  <c r="F27" i="1"/>
  <c r="F26" i="1"/>
  <c r="E25" i="1"/>
  <c r="D25" i="1"/>
  <c r="C25" i="1"/>
  <c r="F24" i="1"/>
  <c r="F23" i="1"/>
  <c r="F22" i="1"/>
  <c r="F21" i="1"/>
  <c r="F20" i="1"/>
  <c r="F19" i="1"/>
  <c r="F18" i="1"/>
  <c r="F17" i="1"/>
  <c r="F16" i="1"/>
  <c r="E15" i="1"/>
  <c r="D15" i="1"/>
  <c r="C15" i="1"/>
  <c r="E14" i="1"/>
  <c r="F14" i="1" s="1"/>
  <c r="F13" i="1"/>
  <c r="F12" i="1"/>
  <c r="F11" i="1"/>
  <c r="E10" i="1"/>
  <c r="D9" i="1"/>
  <c r="C9" i="1"/>
  <c r="F25" i="1" l="1"/>
  <c r="C81" i="1"/>
  <c r="C94" i="1" s="1"/>
  <c r="F35" i="1"/>
  <c r="D81" i="1"/>
  <c r="D94" i="1" s="1"/>
  <c r="F15" i="1"/>
  <c r="E9" i="1"/>
  <c r="F9" i="1" s="1"/>
  <c r="E81" i="1"/>
  <c r="E94" i="1" s="1"/>
  <c r="F10" i="1"/>
  <c r="F53" i="1"/>
  <c r="F81" i="1" l="1"/>
  <c r="F94" i="1" s="1"/>
</calcChain>
</file>

<file path=xl/sharedStrings.xml><?xml version="1.0" encoding="utf-8"?>
<sst xmlns="http://schemas.openxmlformats.org/spreadsheetml/2006/main" count="101" uniqueCount="101">
  <si>
    <t>Organismo Dominicano de Acreditación - ODAC</t>
  </si>
  <si>
    <t>Año 2023</t>
  </si>
  <si>
    <t>Ejecución de Gastos y Aplicaciones Financieras</t>
  </si>
  <si>
    <t>En RD$</t>
  </si>
  <si>
    <t>Detalles</t>
  </si>
  <si>
    <t>Enero</t>
  </si>
  <si>
    <t>Febrero</t>
  </si>
  <si>
    <t>Marzo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</si>
  <si>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</si>
  <si>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</si>
  <si>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</si>
  <si>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</si>
  <si>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</si>
  <si>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</si>
  <si>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</si>
  <si>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</si>
  <si>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</si>
  <si>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</si>
  <si>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</si>
  <si>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</si>
  <si>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</si>
  <si>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</si>
  <si>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</si>
  <si>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</si>
  <si>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</si>
  <si>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</si>
  <si>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</si>
  <si>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</si>
  <si>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</si>
  <si>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</si>
  <si>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</si>
  <si>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</si>
  <si>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</si>
  <si>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</si>
  <si>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</si>
  <si>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</si>
  <si>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</si>
  <si>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</si>
  <si>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</si>
  <si>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</si>
  <si>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</si>
  <si>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</si>
  <si>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</si>
  <si>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</si>
  <si>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</si>
  <si>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</si>
  <si>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</si>
  <si>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</si>
  <si>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</si>
  <si>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</si>
  <si>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</si>
  <si>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</si>
  <si>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</si>
  <si>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</si>
  <si>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</si>
  <si>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</si>
  <si>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</si>
  <si>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</si>
  <si>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</si>
  <si>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</si>
  <si>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</si>
  <si>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</si>
  <si>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</si>
  <si>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</si>
  <si>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</si>
  <si>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</si>
  <si>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</si>
  <si>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</si>
  <si>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</si>
  <si>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</si>
  <si>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</si>
  <si>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</si>
  <si>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</si>
  <si>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</si>
  <si>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</si>
  <si>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</si>
  <si>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</si>
  <si>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</si>
  <si>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</si>
  <si>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</si>
  <si>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</si>
  <si>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</si>
  <si>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</si>
  <si>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</si>
  <si>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</si>
  <si>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</si>
  <si>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</si>
  <si>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</si>
  <si>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</si>
  <si>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</si>
  <si>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</si>
  <si>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</si>
  <si>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</si>
  <si>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</si>
  <si>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</si>
  <si>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 xml:space="preserve">                                                                     Claribel Abreu</t>
  </si>
  <si>
    <t>Aura M. Segura Matos</t>
  </si>
  <si>
    <t xml:space="preserve">                                                     Encargada Div. Contabilidad</t>
  </si>
  <si>
    <t>Encargada Administrativa Financiera</t>
  </si>
  <si>
    <t>Angel David Taveras Difo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</si>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</sst>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0" fontId="0" fillId="0" borderId="2" xfId="0" applyBorder="1"/>
    <xf numFmtId="49" fontId="7" fillId="0" borderId="1" xfId="0" applyNumberFormat="1" applyFont="1" applyBorder="1" applyAlignment="1">
      <alignment horizontal="left" indent="4"/>
    </xf>
    <xf numFmtId="43" fontId="2" fillId="0" borderId="1" xfId="2" applyNumberFormat="1" applyFont="1" applyBorder="1" applyAlignment="1">
      <alignment horizontal="right" vertical="justify" wrapText="1"/>
    </xf>
    <xf numFmtId="43" fontId="2" fillId="0" borderId="1" xfId="1" applyFont="1" applyBorder="1" applyAlignment="1">
      <alignment horizontal="right" vertical="justify" wrapText="1"/>
    </xf>
    <xf numFmtId="43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43" fontId="0" fillId="0" borderId="3" xfId="2" applyNumberFormat="1" applyFont="1" applyBorder="1" applyAlignment="1">
      <alignment horizontal="right" vertical="justify" wrapText="1"/>
    </xf>
    <xf numFmtId="43" fontId="0" fillId="0" borderId="3" xfId="1" applyFon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3" fontId="0" fillId="0" borderId="4" xfId="2" applyNumberFormat="1" applyFont="1" applyBorder="1" applyAlignment="1">
      <alignment horizontal="right" vertical="justify" wrapText="1"/>
    </xf>
    <xf numFmtId="43" fontId="0" fillId="0" borderId="5" xfId="2" applyNumberFormat="1" applyFont="1" applyBorder="1" applyAlignment="1">
      <alignment horizontal="right" vertical="justify" wrapText="1"/>
    </xf>
    <xf numFmtId="43" fontId="0" fillId="0" borderId="0" xfId="0" applyNumberFormat="1"/>
    <xf numFmtId="49" fontId="7" fillId="0" borderId="3" xfId="0" applyNumberFormat="1" applyFont="1" applyBorder="1" applyAlignment="1">
      <alignment horizontal="left" indent="3"/>
    </xf>
    <xf numFmtId="43" fontId="2" fillId="0" borderId="3" xfId="2" applyNumberFormat="1" applyFont="1" applyBorder="1" applyAlignment="1">
      <alignment horizontal="right" vertical="justify" wrapText="1"/>
    </xf>
    <xf numFmtId="43" fontId="2" fillId="0" borderId="3" xfId="1" applyFont="1" applyBorder="1" applyAlignment="1">
      <alignment horizontal="right" vertical="justify" wrapText="1"/>
    </xf>
    <xf numFmtId="2" fontId="0" fillId="0" borderId="4" xfId="0" applyNumberFormat="1" applyBorder="1" applyAlignment="1">
      <alignment horizontal="right" vertical="justify" wrapText="1"/>
    </xf>
    <xf numFmtId="43" fontId="0" fillId="0" borderId="5" xfId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indent="4"/>
    </xf>
    <xf numFmtId="2" fontId="2" fillId="0" borderId="3" xfId="0" applyNumberFormat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vertical="justify"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4" xfId="0" applyNumberFormat="1" applyFont="1" applyBorder="1" applyAlignment="1">
      <alignment horizontal="right" vertical="justify" wrapText="1"/>
    </xf>
    <xf numFmtId="2" fontId="2" fillId="0" borderId="5" xfId="0" applyNumberFormat="1" applyFont="1" applyBorder="1" applyAlignment="1">
      <alignment horizontal="right" vertical="justify" wrapText="1"/>
    </xf>
    <xf numFmtId="49" fontId="9" fillId="3" borderId="1" xfId="0" applyNumberFormat="1" applyFont="1" applyFill="1" applyBorder="1" applyAlignment="1">
      <alignment horizontal="left"/>
    </xf>
    <xf numFmtId="44" fontId="10" fillId="3" borderId="1" xfId="2" applyFont="1" applyFill="1" applyBorder="1" applyAlignment="1">
      <alignment horizontal="right" vertical="justify" wrapText="1"/>
    </xf>
    <xf numFmtId="2" fontId="2" fillId="0" borderId="1" xfId="0" applyNumberFormat="1" applyFont="1" applyBorder="1"/>
    <xf numFmtId="2" fontId="2" fillId="0" borderId="9" xfId="0" applyNumberFormat="1" applyFont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4" xfId="0" applyNumberFormat="1" applyBorder="1"/>
    <xf numFmtId="2" fontId="2" fillId="0" borderId="3" xfId="0" applyNumberFormat="1" applyFont="1" applyBorder="1"/>
    <xf numFmtId="2" fontId="2" fillId="0" borderId="5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2" fontId="0" fillId="0" borderId="8" xfId="0" applyNumberFormat="1" applyBorder="1"/>
    <xf numFmtId="49" fontId="7" fillId="3" borderId="9" xfId="0" applyNumberFormat="1" applyFont="1" applyFill="1" applyBorder="1" applyAlignment="1">
      <alignment horizontal="left" indent="4"/>
    </xf>
    <xf numFmtId="44" fontId="7" fillId="3" borderId="1" xfId="2" applyFont="1" applyFill="1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44" fontId="0" fillId="0" borderId="3" xfId="0" applyNumberFormat="1" applyBorder="1"/>
    <xf numFmtId="0" fontId="2" fillId="3" borderId="2" xfId="0" applyFont="1" applyFill="1" applyBorder="1"/>
    <xf numFmtId="44" fontId="11" fillId="3" borderId="2" xfId="0" applyNumberFormat="1" applyFont="1" applyFill="1" applyBorder="1"/>
    <xf numFmtId="43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C33ED267-DCBF-45FA-9F6B-87E2C35E37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40005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161925</xdr:rowOff>
    </xdr:from>
    <xdr:to>
      <xdr:col>5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11739FF5-4E5D-4B3E-8469-E291CA06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819149</xdr:colOff>
      <xdr:row>99</xdr:row>
      <xdr:rowOff>8467</xdr:rowOff>
    </xdr:from>
    <xdr:to>
      <xdr:col>1</xdr:col>
      <xdr:colOff>4038599</xdr:colOff>
      <xdr:row>99</xdr:row>
      <xdr:rowOff>9524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1ED9A2B-B565-4152-AFDA-E4A0A6AB4F2C}"/>
            </a:ext>
          </a:extLst>
        </xdr:cNvPr>
        <xdr:cNvCxnSpPr/>
      </xdr:nvCxnSpPr>
      <xdr:spPr>
        <a:xfrm flipV="1">
          <a:off x="914399" y="22649392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4336255</xdr:colOff>
      <xdr:row>106</xdr:row>
      <xdr:rowOff>4762</xdr:rowOff>
    </xdr:from>
    <xdr:to>
      <xdr:col>2</xdr:col>
      <xdr:colOff>1154905</xdr:colOff>
      <xdr:row>106</xdr:row>
      <xdr:rowOff>4763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65E58C2-130D-4C80-B3A2-15D6A06E0B3A}"/>
            </a:ext>
          </a:extLst>
        </xdr:cNvPr>
        <xdr:cNvCxnSpPr/>
      </xdr:nvCxnSpPr>
      <xdr:spPr>
        <a:xfrm flipV="1">
          <a:off x="4431505" y="23922037"/>
          <a:ext cx="33242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928688</xdr:colOff>
      <xdr:row>98</xdr:row>
      <xdr:rowOff>154781</xdr:rowOff>
    </xdr:from>
    <xdr:to>
      <xdr:col>5</xdr:col>
      <xdr:colOff>369094</xdr:colOff>
      <xdr:row>98</xdr:row>
      <xdr:rowOff>166687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A323168E-40CE-4BFA-A587-5A23058118AA}"/>
            </a:ext>
          </a:extLst>
        </xdr:cNvPr>
        <xdr:cNvCxnSpPr/>
      </xdr:nvCxnSpPr>
      <xdr:spPr>
        <a:xfrm>
          <a:off x="7529513" y="22605206"/>
          <a:ext cx="3612356" cy="11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C9F7-F3C4-4371-8C94-6F438443A1FA}">
  <sheetPr>
    <tabColor rgb="FFFF0000"/>
  </sheetPr>
  <dimension ref="B1:Q112"/>
  <sheetViews>
    <sheetView showGridLines="0" tabSelected="1" view="pageBreakPreview" zoomScale="80" zoomScaleNormal="80" zoomScaleSheetLayoutView="80" workbookViewId="0">
      <selection activeCell="B11" sqref="B11"/>
    </sheetView>
  </sheetViews>
  <sheetFormatPr baseColWidth="10" defaultColWidth="9.109375" defaultRowHeight="14.4" x14ac:dyDescent="0.3"/>
  <cols>
    <col min="1" max="1" width="1.44140625" customWidth="1"/>
    <col min="2" max="2" width="97.5546875" customWidth="1"/>
    <col min="3" max="5" width="20.88671875" customWidth="1"/>
    <col min="6" max="6" width="22.33203125" customWidth="1"/>
    <col min="7" max="7" width="14.5546875" bestFit="1" customWidth="1"/>
  </cols>
  <sheetData>
    <row r="1" spans="2:7" ht="32.25" customHeight="1" x14ac:dyDescent="0.4">
      <c r="B1" s="65" t="s">
        <v>0</v>
      </c>
      <c r="C1" s="65"/>
      <c r="D1" s="65"/>
      <c r="E1" s="65"/>
      <c r="F1" s="65"/>
    </row>
    <row r="2" spans="2:7" ht="20.399999999999999" x14ac:dyDescent="0.35">
      <c r="B2" s="66" t="s">
        <v>1</v>
      </c>
      <c r="C2" s="66"/>
      <c r="D2" s="66"/>
      <c r="E2" s="66"/>
      <c r="F2" s="66"/>
    </row>
    <row r="3" spans="2:7" ht="20.399999999999999" x14ac:dyDescent="0.35">
      <c r="B3" s="67" t="s">
        <v>2</v>
      </c>
      <c r="C3" s="67"/>
      <c r="D3" s="67"/>
      <c r="E3" s="67"/>
      <c r="F3" s="67"/>
    </row>
    <row r="4" spans="2:7" ht="20.399999999999999" x14ac:dyDescent="0.35">
      <c r="B4" s="67" t="s">
        <v>3</v>
      </c>
      <c r="C4" s="67"/>
      <c r="D4" s="67"/>
      <c r="E4" s="67"/>
      <c r="F4" s="67"/>
    </row>
    <row r="5" spans="2:7" x14ac:dyDescent="0.3">
      <c r="B5" s="63"/>
      <c r="C5" s="63"/>
      <c r="D5" s="1"/>
      <c r="E5" s="1"/>
    </row>
    <row r="6" spans="2:7" ht="15.6" x14ac:dyDescent="0.3">
      <c r="B6" s="2"/>
      <c r="C6" s="2"/>
      <c r="D6" s="2"/>
      <c r="E6" s="2"/>
    </row>
    <row r="7" spans="2:7" ht="17.399999999999999" x14ac:dyDescent="0.3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2:7" x14ac:dyDescent="0.3">
      <c r="B8" s="4" t="s">
        <v>9</v>
      </c>
      <c r="C8" s="5"/>
      <c r="D8" s="5"/>
      <c r="E8" s="5"/>
      <c r="F8" s="6"/>
    </row>
    <row r="9" spans="2:7" s="11" customFormat="1" ht="18" customHeight="1" x14ac:dyDescent="0.3">
      <c r="B9" s="7" t="s">
        <v>10</v>
      </c>
      <c r="C9" s="8">
        <f>SUM(C10:C14)</f>
        <v>3949727.49</v>
      </c>
      <c r="D9" s="8">
        <f>SUM(D10:D14)</f>
        <v>3949727.49</v>
      </c>
      <c r="E9" s="8">
        <f>SUM(E10:E14)</f>
        <v>3869078.94</v>
      </c>
      <c r="F9" s="9">
        <f>SUM(C9:E9)</f>
        <v>11768533.92</v>
      </c>
      <c r="G9" s="10"/>
    </row>
    <row r="10" spans="2:7" ht="18" customHeight="1" x14ac:dyDescent="0.3">
      <c r="B10" s="12" t="s">
        <v>11</v>
      </c>
      <c r="C10" s="13">
        <v>3185700</v>
      </c>
      <c r="D10" s="13">
        <v>3185700</v>
      </c>
      <c r="E10" s="13">
        <f>2190700+925000</f>
        <v>3115700</v>
      </c>
      <c r="F10" s="14">
        <f>SUM(C10:E10)</f>
        <v>9487100</v>
      </c>
    </row>
    <row r="11" spans="2:7" ht="18" customHeight="1" x14ac:dyDescent="0.3">
      <c r="B11" s="12" t="s">
        <v>12</v>
      </c>
      <c r="C11" s="13">
        <v>253000</v>
      </c>
      <c r="D11" s="13">
        <v>253000</v>
      </c>
      <c r="E11" s="13">
        <v>253000</v>
      </c>
      <c r="F11" s="14">
        <f t="shared" ref="F11:F14" si="0">SUM(C11:E11)</f>
        <v>759000</v>
      </c>
    </row>
    <row r="12" spans="2:7" ht="18" customHeight="1" x14ac:dyDescent="0.3">
      <c r="B12" s="12" t="s">
        <v>13</v>
      </c>
      <c r="C12" s="13">
        <v>36750</v>
      </c>
      <c r="D12" s="13">
        <v>36750</v>
      </c>
      <c r="E12" s="13">
        <v>36750</v>
      </c>
      <c r="F12" s="14">
        <f t="shared" si="0"/>
        <v>110250</v>
      </c>
    </row>
    <row r="13" spans="2:7" ht="18" customHeight="1" x14ac:dyDescent="0.3">
      <c r="B13" s="12" t="s">
        <v>14</v>
      </c>
      <c r="C13" s="15">
        <v>0</v>
      </c>
      <c r="D13" s="15">
        <v>0</v>
      </c>
      <c r="E13" s="15">
        <v>0</v>
      </c>
      <c r="F13" s="15">
        <f t="shared" si="0"/>
        <v>0</v>
      </c>
    </row>
    <row r="14" spans="2:7" ht="18" customHeight="1" x14ac:dyDescent="0.3">
      <c r="B14" s="12" t="s">
        <v>15</v>
      </c>
      <c r="C14" s="16">
        <v>474277.49</v>
      </c>
      <c r="D14" s="13">
        <v>474277.49</v>
      </c>
      <c r="E14" s="17">
        <f>324888.14+138740.8</f>
        <v>463628.94</v>
      </c>
      <c r="F14" s="14">
        <f t="shared" si="0"/>
        <v>1412183.92</v>
      </c>
      <c r="G14" s="18"/>
    </row>
    <row r="15" spans="2:7" s="11" customFormat="1" ht="18" customHeight="1" x14ac:dyDescent="0.3">
      <c r="B15" s="19" t="s">
        <v>16</v>
      </c>
      <c r="C15" s="20">
        <f>SUM(C16:C24)</f>
        <v>328132.12</v>
      </c>
      <c r="D15" s="20">
        <f>SUM(D16:D24)</f>
        <v>1049851.2100000002</v>
      </c>
      <c r="E15" s="20">
        <f>SUM(E16:E24)</f>
        <v>1186207.5900000001</v>
      </c>
      <c r="F15" s="21">
        <f>SUM(C15:E15)</f>
        <v>2564190.92</v>
      </c>
    </row>
    <row r="16" spans="2:7" ht="18" customHeight="1" x14ac:dyDescent="0.3">
      <c r="B16" s="12" t="s">
        <v>17</v>
      </c>
      <c r="C16" s="13">
        <v>95364.15</v>
      </c>
      <c r="D16" s="13">
        <v>223607.05000000005</v>
      </c>
      <c r="E16" s="13">
        <v>399854.77</v>
      </c>
      <c r="F16" s="14">
        <f>SUM(C16:E16)</f>
        <v>718825.97000000009</v>
      </c>
    </row>
    <row r="17" spans="2:6" ht="18" customHeight="1" x14ac:dyDescent="0.3">
      <c r="B17" s="12" t="s">
        <v>18</v>
      </c>
      <c r="C17" s="15">
        <v>0</v>
      </c>
      <c r="D17" s="15">
        <v>0</v>
      </c>
      <c r="E17" s="13">
        <v>19342.41</v>
      </c>
      <c r="F17" s="14">
        <f t="shared" ref="F17:F24" si="1">SUM(C17:E17)</f>
        <v>19342.41</v>
      </c>
    </row>
    <row r="18" spans="2:6" ht="18" customHeight="1" x14ac:dyDescent="0.3">
      <c r="B18" s="12" t="s">
        <v>19</v>
      </c>
      <c r="C18" s="15">
        <v>0</v>
      </c>
      <c r="D18" s="15">
        <v>0</v>
      </c>
      <c r="E18" s="13">
        <v>50550</v>
      </c>
      <c r="F18" s="14">
        <f t="shared" si="1"/>
        <v>50550</v>
      </c>
    </row>
    <row r="19" spans="2:6" ht="18" customHeight="1" x14ac:dyDescent="0.3">
      <c r="B19" s="12" t="s">
        <v>20</v>
      </c>
      <c r="C19" s="15">
        <v>0</v>
      </c>
      <c r="D19" s="15">
        <v>0</v>
      </c>
      <c r="E19" s="13">
        <v>3600</v>
      </c>
      <c r="F19" s="14">
        <f t="shared" si="1"/>
        <v>3600</v>
      </c>
    </row>
    <row r="20" spans="2:6" ht="18" customHeight="1" x14ac:dyDescent="0.3">
      <c r="B20" s="12" t="s">
        <v>21</v>
      </c>
      <c r="C20" s="14">
        <v>83008.58</v>
      </c>
      <c r="D20" s="14">
        <v>364515.99</v>
      </c>
      <c r="E20" s="14">
        <v>83008.58</v>
      </c>
      <c r="F20" s="14">
        <f t="shared" si="1"/>
        <v>530533.15</v>
      </c>
    </row>
    <row r="21" spans="2:6" ht="18" customHeight="1" x14ac:dyDescent="0.3">
      <c r="B21" s="12" t="s">
        <v>22</v>
      </c>
      <c r="C21" s="13">
        <v>109759.39</v>
      </c>
      <c r="D21" s="13">
        <v>96835.39</v>
      </c>
      <c r="E21" s="13">
        <v>97179.91</v>
      </c>
      <c r="F21" s="14">
        <f t="shared" si="1"/>
        <v>303774.69</v>
      </c>
    </row>
    <row r="22" spans="2:6" ht="28.2" x14ac:dyDescent="0.3">
      <c r="B22" s="12" t="s">
        <v>23</v>
      </c>
      <c r="C22" s="15">
        <v>0</v>
      </c>
      <c r="D22" s="14">
        <v>132411.68</v>
      </c>
      <c r="E22" s="14">
        <v>52959.28</v>
      </c>
      <c r="F22" s="14">
        <f t="shared" si="1"/>
        <v>185370.96</v>
      </c>
    </row>
    <row r="23" spans="2:6" ht="18" customHeight="1" x14ac:dyDescent="0.3">
      <c r="B23" s="12" t="s">
        <v>24</v>
      </c>
      <c r="C23" s="14">
        <v>40000</v>
      </c>
      <c r="D23" s="14">
        <v>50000</v>
      </c>
      <c r="E23" s="14">
        <v>203341.34</v>
      </c>
      <c r="F23" s="14">
        <f t="shared" si="1"/>
        <v>293341.33999999997</v>
      </c>
    </row>
    <row r="24" spans="2:6" ht="18" customHeight="1" x14ac:dyDescent="0.3">
      <c r="B24" s="12" t="s">
        <v>25</v>
      </c>
      <c r="C24" s="22">
        <v>0</v>
      </c>
      <c r="D24" s="14">
        <v>182481.1</v>
      </c>
      <c r="E24" s="23">
        <v>276371.3</v>
      </c>
      <c r="F24" s="14">
        <f t="shared" si="1"/>
        <v>458852.4</v>
      </c>
    </row>
    <row r="25" spans="2:6" s="11" customFormat="1" ht="18" customHeight="1" x14ac:dyDescent="0.3">
      <c r="B25" s="24" t="s">
        <v>26</v>
      </c>
      <c r="C25" s="25">
        <f>SUM(C26:C34)</f>
        <v>0</v>
      </c>
      <c r="D25" s="20">
        <f>SUM(D26:D34)</f>
        <v>1220961.71</v>
      </c>
      <c r="E25" s="20">
        <f>SUM(E26:E34)</f>
        <v>128279.01000000001</v>
      </c>
      <c r="F25" s="21">
        <f>SUM(C25:E25)</f>
        <v>1349240.72</v>
      </c>
    </row>
    <row r="26" spans="2:6" ht="18" customHeight="1" x14ac:dyDescent="0.3">
      <c r="B26" s="12" t="s">
        <v>27</v>
      </c>
      <c r="C26" s="15">
        <v>0</v>
      </c>
      <c r="D26" s="14">
        <v>50375.28</v>
      </c>
      <c r="E26" s="14">
        <v>25414.33</v>
      </c>
      <c r="F26" s="14">
        <f>SUM(C26:E26)</f>
        <v>75789.61</v>
      </c>
    </row>
    <row r="27" spans="2:6" ht="18" customHeight="1" x14ac:dyDescent="0.3">
      <c r="B27" s="12" t="s">
        <v>28</v>
      </c>
      <c r="C27" s="15">
        <v>0</v>
      </c>
      <c r="D27" s="15">
        <v>0</v>
      </c>
      <c r="E27" s="15">
        <v>0</v>
      </c>
      <c r="F27" s="15">
        <f t="shared" ref="F27:F34" si="2">SUM(C27:E27)</f>
        <v>0</v>
      </c>
    </row>
    <row r="28" spans="2:6" ht="18" customHeight="1" x14ac:dyDescent="0.3">
      <c r="B28" s="12" t="s">
        <v>29</v>
      </c>
      <c r="C28" s="15">
        <v>0</v>
      </c>
      <c r="D28" s="14">
        <v>59911.95</v>
      </c>
      <c r="E28" s="14">
        <v>11800</v>
      </c>
      <c r="F28" s="14">
        <f t="shared" si="2"/>
        <v>71711.95</v>
      </c>
    </row>
    <row r="29" spans="2:6" ht="18" customHeight="1" x14ac:dyDescent="0.3">
      <c r="B29" s="12" t="s">
        <v>30</v>
      </c>
      <c r="C29" s="15">
        <v>0</v>
      </c>
      <c r="D29" s="15">
        <v>0</v>
      </c>
      <c r="E29" s="15">
        <v>0</v>
      </c>
      <c r="F29" s="15">
        <f t="shared" si="2"/>
        <v>0</v>
      </c>
    </row>
    <row r="30" spans="2:6" ht="18" customHeight="1" x14ac:dyDescent="0.3">
      <c r="B30" s="12" t="s">
        <v>31</v>
      </c>
      <c r="C30" s="15">
        <v>0</v>
      </c>
      <c r="D30" s="15">
        <v>0</v>
      </c>
      <c r="E30" s="14">
        <v>51212</v>
      </c>
      <c r="F30" s="14">
        <f t="shared" si="2"/>
        <v>51212</v>
      </c>
    </row>
    <row r="31" spans="2:6" ht="18" customHeight="1" x14ac:dyDescent="0.3">
      <c r="B31" s="12" t="s">
        <v>32</v>
      </c>
      <c r="C31" s="15">
        <v>0</v>
      </c>
      <c r="D31" s="15">
        <v>0</v>
      </c>
      <c r="E31" s="15">
        <v>0</v>
      </c>
      <c r="F31" s="15">
        <f t="shared" si="2"/>
        <v>0</v>
      </c>
    </row>
    <row r="32" spans="2:6" ht="18" customHeight="1" x14ac:dyDescent="0.3">
      <c r="B32" s="12" t="s">
        <v>33</v>
      </c>
      <c r="C32" s="15">
        <v>0</v>
      </c>
      <c r="D32" s="14">
        <v>1050000</v>
      </c>
      <c r="E32" s="15">
        <v>0</v>
      </c>
      <c r="F32" s="14">
        <f t="shared" si="2"/>
        <v>1050000</v>
      </c>
    </row>
    <row r="33" spans="2:6" ht="18" customHeight="1" x14ac:dyDescent="0.3">
      <c r="B33" s="26" t="s">
        <v>34</v>
      </c>
      <c r="C33" s="15">
        <v>0</v>
      </c>
      <c r="D33" s="15">
        <v>0</v>
      </c>
      <c r="E33" s="15">
        <v>0</v>
      </c>
      <c r="F33" s="15">
        <f t="shared" si="2"/>
        <v>0</v>
      </c>
    </row>
    <row r="34" spans="2:6" ht="18" customHeight="1" x14ac:dyDescent="0.3">
      <c r="B34" s="12" t="s">
        <v>35</v>
      </c>
      <c r="C34" s="22">
        <v>0</v>
      </c>
      <c r="D34" s="14">
        <v>60674.48</v>
      </c>
      <c r="E34" s="14">
        <v>39852.68</v>
      </c>
      <c r="F34" s="14">
        <f t="shared" si="2"/>
        <v>100527.16</v>
      </c>
    </row>
    <row r="35" spans="2:6" s="11" customFormat="1" ht="18" customHeight="1" x14ac:dyDescent="0.3">
      <c r="B35" s="24" t="s">
        <v>36</v>
      </c>
      <c r="C35" s="25">
        <f>SUM(C36:C44)</f>
        <v>0</v>
      </c>
      <c r="D35" s="20">
        <f>SUM(D36:D44)</f>
        <v>68569.36</v>
      </c>
      <c r="E35" s="20">
        <f>SUM(E36:E44)</f>
        <v>340007.45</v>
      </c>
      <c r="F35" s="21">
        <f>SUM(C35:E35)</f>
        <v>408576.81</v>
      </c>
    </row>
    <row r="36" spans="2:6" ht="18" customHeight="1" x14ac:dyDescent="0.3">
      <c r="B36" s="12" t="s">
        <v>37</v>
      </c>
      <c r="C36" s="15">
        <v>0</v>
      </c>
      <c r="D36" s="15">
        <v>0</v>
      </c>
      <c r="E36" s="15">
        <v>0</v>
      </c>
      <c r="F36" s="15">
        <f>SUM(C36:E36)</f>
        <v>0</v>
      </c>
    </row>
    <row r="37" spans="2:6" s="27" customFormat="1" ht="18" customHeight="1" x14ac:dyDescent="0.3">
      <c r="B37" s="12" t="s">
        <v>38</v>
      </c>
      <c r="C37" s="15">
        <v>0</v>
      </c>
      <c r="D37" s="15">
        <v>0</v>
      </c>
      <c r="E37" s="15">
        <v>0</v>
      </c>
      <c r="F37" s="15">
        <f t="shared" ref="F37:F44" si="3">SUM(C37:E37)</f>
        <v>0</v>
      </c>
    </row>
    <row r="38" spans="2:6" s="27" customFormat="1" ht="18" customHeight="1" x14ac:dyDescent="0.3">
      <c r="B38" s="12" t="s">
        <v>39</v>
      </c>
      <c r="C38" s="15">
        <v>0</v>
      </c>
      <c r="D38" s="15">
        <v>0</v>
      </c>
      <c r="E38" s="15">
        <v>0</v>
      </c>
      <c r="F38" s="15">
        <f t="shared" si="3"/>
        <v>0</v>
      </c>
    </row>
    <row r="39" spans="2:6" s="27" customFormat="1" ht="18" customHeight="1" x14ac:dyDescent="0.3">
      <c r="B39" s="12" t="s">
        <v>40</v>
      </c>
      <c r="C39" s="15">
        <v>0</v>
      </c>
      <c r="D39" s="15">
        <v>0</v>
      </c>
      <c r="E39" s="15">
        <v>0</v>
      </c>
      <c r="F39" s="15">
        <f t="shared" si="3"/>
        <v>0</v>
      </c>
    </row>
    <row r="40" spans="2:6" s="27" customFormat="1" ht="18" customHeight="1" x14ac:dyDescent="0.3">
      <c r="B40" s="12" t="s">
        <v>41</v>
      </c>
      <c r="C40" s="15">
        <v>0</v>
      </c>
      <c r="D40" s="15">
        <v>0</v>
      </c>
      <c r="E40" s="15">
        <v>0</v>
      </c>
      <c r="F40" s="15">
        <f t="shared" si="3"/>
        <v>0</v>
      </c>
    </row>
    <row r="41" spans="2:6" s="27" customFormat="1" ht="18" customHeight="1" x14ac:dyDescent="0.3">
      <c r="B41" s="26" t="s">
        <v>42</v>
      </c>
      <c r="C41" s="15">
        <v>0</v>
      </c>
      <c r="D41" s="15">
        <v>0</v>
      </c>
      <c r="E41" s="15">
        <v>0</v>
      </c>
      <c r="F41" s="15">
        <f t="shared" si="3"/>
        <v>0</v>
      </c>
    </row>
    <row r="42" spans="2:6" ht="18" customHeight="1" x14ac:dyDescent="0.3">
      <c r="B42" s="26" t="s">
        <v>43</v>
      </c>
      <c r="C42" s="15">
        <v>0</v>
      </c>
      <c r="D42" s="28">
        <v>68569.36</v>
      </c>
      <c r="E42" s="28">
        <v>340007.45</v>
      </c>
      <c r="F42" s="14">
        <f t="shared" si="3"/>
        <v>408576.81</v>
      </c>
    </row>
    <row r="43" spans="2:6" ht="18" customHeight="1" x14ac:dyDescent="0.3">
      <c r="B43" s="12" t="s">
        <v>44</v>
      </c>
      <c r="C43" s="15">
        <v>0</v>
      </c>
      <c r="D43" s="15">
        <v>0</v>
      </c>
      <c r="E43" s="15">
        <v>0</v>
      </c>
      <c r="F43" s="15">
        <f t="shared" si="3"/>
        <v>0</v>
      </c>
    </row>
    <row r="44" spans="2:6" ht="18" customHeight="1" x14ac:dyDescent="0.3">
      <c r="B44" s="12" t="s">
        <v>45</v>
      </c>
      <c r="C44" s="22">
        <v>0</v>
      </c>
      <c r="D44" s="22">
        <v>0</v>
      </c>
      <c r="E44" s="15">
        <v>0</v>
      </c>
      <c r="F44" s="15">
        <f t="shared" si="3"/>
        <v>0</v>
      </c>
    </row>
    <row r="45" spans="2:6" ht="18" customHeight="1" x14ac:dyDescent="0.3">
      <c r="B45" s="24" t="s">
        <v>46</v>
      </c>
      <c r="C45" s="25">
        <f>SUM(C46:C52)</f>
        <v>0</v>
      </c>
      <c r="D45" s="25">
        <f>SUM(D46:D52)</f>
        <v>0</v>
      </c>
      <c r="E45" s="25">
        <v>0</v>
      </c>
      <c r="F45" s="25">
        <f>SUM(C45:E45)</f>
        <v>0</v>
      </c>
    </row>
    <row r="46" spans="2:6" ht="18" customHeight="1" x14ac:dyDescent="0.3">
      <c r="B46" s="29" t="s">
        <v>47</v>
      </c>
      <c r="C46" s="15">
        <v>0</v>
      </c>
      <c r="D46" s="15">
        <v>0</v>
      </c>
      <c r="E46" s="15">
        <v>0</v>
      </c>
      <c r="F46" s="15">
        <f>SUM(C46:E46)</f>
        <v>0</v>
      </c>
    </row>
    <row r="47" spans="2:6" ht="18" customHeight="1" x14ac:dyDescent="0.3">
      <c r="B47" s="12" t="s">
        <v>48</v>
      </c>
      <c r="C47" s="15">
        <v>0</v>
      </c>
      <c r="D47" s="15">
        <v>0</v>
      </c>
      <c r="E47" s="15">
        <v>0</v>
      </c>
      <c r="F47" s="15">
        <f t="shared" ref="F47:F52" si="4">SUM(C47:E47)</f>
        <v>0</v>
      </c>
    </row>
    <row r="48" spans="2:6" ht="18" customHeight="1" x14ac:dyDescent="0.3">
      <c r="B48" s="12" t="s">
        <v>49</v>
      </c>
      <c r="C48" s="15">
        <v>0</v>
      </c>
      <c r="D48" s="15">
        <v>0</v>
      </c>
      <c r="E48" s="15">
        <v>0</v>
      </c>
      <c r="F48" s="15">
        <f t="shared" si="4"/>
        <v>0</v>
      </c>
    </row>
    <row r="49" spans="2:6" ht="18" customHeight="1" x14ac:dyDescent="0.3">
      <c r="B49" s="12" t="s">
        <v>50</v>
      </c>
      <c r="C49" s="15">
        <v>0</v>
      </c>
      <c r="D49" s="15">
        <v>0</v>
      </c>
      <c r="E49" s="15">
        <v>0</v>
      </c>
      <c r="F49" s="15">
        <f t="shared" si="4"/>
        <v>0</v>
      </c>
    </row>
    <row r="50" spans="2:6" ht="18" customHeight="1" x14ac:dyDescent="0.3">
      <c r="B50" s="12" t="s">
        <v>51</v>
      </c>
      <c r="C50" s="15">
        <v>0</v>
      </c>
      <c r="D50" s="15">
        <v>0</v>
      </c>
      <c r="E50" s="15">
        <v>0</v>
      </c>
      <c r="F50" s="15">
        <f t="shared" si="4"/>
        <v>0</v>
      </c>
    </row>
    <row r="51" spans="2:6" ht="18" customHeight="1" x14ac:dyDescent="0.3">
      <c r="B51" s="12" t="s">
        <v>52</v>
      </c>
      <c r="C51" s="15">
        <v>0</v>
      </c>
      <c r="D51" s="15">
        <v>0</v>
      </c>
      <c r="E51" s="15">
        <v>0</v>
      </c>
      <c r="F51" s="15">
        <f t="shared" si="4"/>
        <v>0</v>
      </c>
    </row>
    <row r="52" spans="2:6" ht="18" customHeight="1" x14ac:dyDescent="0.3">
      <c r="B52" s="30" t="s">
        <v>53</v>
      </c>
      <c r="C52" s="31">
        <v>0</v>
      </c>
      <c r="D52" s="31">
        <v>0</v>
      </c>
      <c r="E52" s="31">
        <v>0</v>
      </c>
      <c r="F52" s="31">
        <f t="shared" si="4"/>
        <v>0</v>
      </c>
    </row>
    <row r="53" spans="2:6" s="11" customFormat="1" ht="21.75" customHeight="1" x14ac:dyDescent="0.3">
      <c r="B53" s="7" t="s">
        <v>54</v>
      </c>
      <c r="C53" s="32">
        <f>SUM(C54:C64)</f>
        <v>0</v>
      </c>
      <c r="D53" s="32">
        <f>SUM(D54:D64)</f>
        <v>0</v>
      </c>
      <c r="E53" s="33">
        <v>96024.39</v>
      </c>
      <c r="F53" s="32">
        <f>SUM(C53:E53)</f>
        <v>96024.39</v>
      </c>
    </row>
    <row r="54" spans="2:6" ht="18" customHeight="1" x14ac:dyDescent="0.3">
      <c r="B54" s="26" t="s">
        <v>55</v>
      </c>
      <c r="C54" s="15">
        <v>0</v>
      </c>
      <c r="D54" s="15">
        <v>0</v>
      </c>
      <c r="E54" s="28">
        <v>96024.39</v>
      </c>
      <c r="F54" s="14">
        <f>SUM(C54:E54)</f>
        <v>96024.39</v>
      </c>
    </row>
    <row r="55" spans="2:6" ht="18" customHeight="1" x14ac:dyDescent="0.3">
      <c r="B55" s="26" t="s">
        <v>56</v>
      </c>
      <c r="C55" s="15">
        <v>0</v>
      </c>
      <c r="D55" s="15">
        <v>0</v>
      </c>
      <c r="E55" s="15">
        <v>0</v>
      </c>
      <c r="F55" s="15">
        <f t="shared" ref="F55:F64" si="5">SUM(C55:E55)</f>
        <v>0</v>
      </c>
    </row>
    <row r="56" spans="2:6" ht="18" customHeight="1" x14ac:dyDescent="0.3">
      <c r="B56" s="12" t="s">
        <v>57</v>
      </c>
      <c r="C56" s="15">
        <v>0</v>
      </c>
      <c r="D56" s="15">
        <v>0</v>
      </c>
      <c r="E56" s="15">
        <v>0</v>
      </c>
      <c r="F56" s="15">
        <f t="shared" si="5"/>
        <v>0</v>
      </c>
    </row>
    <row r="57" spans="2:6" ht="18" customHeight="1" x14ac:dyDescent="0.3">
      <c r="B57" s="12" t="s">
        <v>58</v>
      </c>
      <c r="C57" s="15">
        <v>0</v>
      </c>
      <c r="D57" s="15">
        <v>0</v>
      </c>
      <c r="E57" s="15">
        <v>0</v>
      </c>
      <c r="F57" s="15">
        <f t="shared" si="5"/>
        <v>0</v>
      </c>
    </row>
    <row r="58" spans="2:6" ht="18" customHeight="1" x14ac:dyDescent="0.3">
      <c r="B58" s="26" t="s">
        <v>59</v>
      </c>
      <c r="C58" s="15">
        <v>0</v>
      </c>
      <c r="D58" s="15">
        <v>0</v>
      </c>
      <c r="E58" s="15">
        <v>0</v>
      </c>
      <c r="F58" s="15">
        <f t="shared" si="5"/>
        <v>0</v>
      </c>
    </row>
    <row r="59" spans="2:6" ht="18" customHeight="1" x14ac:dyDescent="0.3">
      <c r="B59" s="26" t="s">
        <v>60</v>
      </c>
      <c r="C59" s="15">
        <v>0</v>
      </c>
      <c r="D59" s="15">
        <v>0</v>
      </c>
      <c r="E59" s="15">
        <v>0</v>
      </c>
      <c r="F59" s="15">
        <f t="shared" si="5"/>
        <v>0</v>
      </c>
    </row>
    <row r="60" spans="2:6" ht="18" customHeight="1" x14ac:dyDescent="0.3">
      <c r="B60" s="26" t="s">
        <v>61</v>
      </c>
      <c r="C60" s="15">
        <v>0</v>
      </c>
      <c r="D60" s="15">
        <v>0</v>
      </c>
      <c r="E60" s="15">
        <v>0</v>
      </c>
      <c r="F60" s="15">
        <f t="shared" si="5"/>
        <v>0</v>
      </c>
    </row>
    <row r="61" spans="2:6" ht="18" customHeight="1" x14ac:dyDescent="0.3">
      <c r="B61" s="26" t="s">
        <v>62</v>
      </c>
      <c r="C61" s="15">
        <v>0</v>
      </c>
      <c r="D61" s="15">
        <v>0</v>
      </c>
      <c r="E61" s="15">
        <v>0</v>
      </c>
      <c r="F61" s="15">
        <f t="shared" si="5"/>
        <v>0</v>
      </c>
    </row>
    <row r="62" spans="2:6" ht="18" customHeight="1" x14ac:dyDescent="0.3">
      <c r="B62" s="12" t="s">
        <v>63</v>
      </c>
      <c r="C62" s="15">
        <v>0</v>
      </c>
      <c r="D62" s="15">
        <v>0</v>
      </c>
      <c r="E62" s="15">
        <v>0</v>
      </c>
      <c r="F62" s="15">
        <f t="shared" si="5"/>
        <v>0</v>
      </c>
    </row>
    <row r="63" spans="2:6" ht="18" customHeight="1" x14ac:dyDescent="0.3">
      <c r="B63" s="26" t="s">
        <v>64</v>
      </c>
      <c r="C63" s="15">
        <v>0</v>
      </c>
      <c r="D63" s="15">
        <v>0</v>
      </c>
      <c r="E63" s="15">
        <v>0</v>
      </c>
      <c r="F63" s="15">
        <f t="shared" si="5"/>
        <v>0</v>
      </c>
    </row>
    <row r="64" spans="2:6" ht="18" customHeight="1" x14ac:dyDescent="0.3">
      <c r="B64" s="12" t="s">
        <v>65</v>
      </c>
      <c r="C64" s="22">
        <v>0</v>
      </c>
      <c r="D64" s="22">
        <v>0</v>
      </c>
      <c r="E64" s="15">
        <v>0</v>
      </c>
      <c r="F64" s="15">
        <f t="shared" si="5"/>
        <v>0</v>
      </c>
    </row>
    <row r="65" spans="2:6" ht="18" customHeight="1" x14ac:dyDescent="0.3">
      <c r="B65" s="24" t="s">
        <v>66</v>
      </c>
      <c r="C65" s="25">
        <f>SUM(C66:C69)</f>
        <v>0</v>
      </c>
      <c r="D65" s="25">
        <f>SUM(D66:D69)</f>
        <v>0</v>
      </c>
      <c r="E65" s="25">
        <v>0</v>
      </c>
      <c r="F65" s="25">
        <f t="shared" ref="F65:F70" si="6">SUM(C65:D65)</f>
        <v>0</v>
      </c>
    </row>
    <row r="66" spans="2:6" ht="18" customHeight="1" x14ac:dyDescent="0.3">
      <c r="B66" s="12" t="s">
        <v>67</v>
      </c>
      <c r="C66" s="15">
        <v>0</v>
      </c>
      <c r="D66" s="15">
        <v>0</v>
      </c>
      <c r="E66" s="15">
        <v>0</v>
      </c>
      <c r="F66" s="15">
        <f>SUM(C66:E66)</f>
        <v>0</v>
      </c>
    </row>
    <row r="67" spans="2:6" ht="18" customHeight="1" x14ac:dyDescent="0.3">
      <c r="B67" s="26" t="s">
        <v>68</v>
      </c>
      <c r="C67" s="15">
        <v>0</v>
      </c>
      <c r="D67" s="15">
        <v>0</v>
      </c>
      <c r="E67" s="15">
        <v>0</v>
      </c>
      <c r="F67" s="15">
        <f t="shared" ref="F67:F69" si="7">SUM(C67:E67)</f>
        <v>0</v>
      </c>
    </row>
    <row r="68" spans="2:6" ht="18" customHeight="1" x14ac:dyDescent="0.3">
      <c r="B68" s="12" t="s">
        <v>69</v>
      </c>
      <c r="C68" s="15">
        <v>0</v>
      </c>
      <c r="D68" s="15">
        <v>0</v>
      </c>
      <c r="E68" s="15">
        <v>0</v>
      </c>
      <c r="F68" s="15">
        <f t="shared" si="7"/>
        <v>0</v>
      </c>
    </row>
    <row r="69" spans="2:6" ht="18" customHeight="1" x14ac:dyDescent="0.3">
      <c r="B69" s="12" t="s">
        <v>70</v>
      </c>
      <c r="C69" s="15">
        <v>0</v>
      </c>
      <c r="D69" s="15">
        <v>0</v>
      </c>
      <c r="E69" s="15">
        <v>0</v>
      </c>
      <c r="F69" s="15">
        <f t="shared" si="7"/>
        <v>0</v>
      </c>
    </row>
    <row r="70" spans="2:6" ht="18" customHeight="1" x14ac:dyDescent="0.3">
      <c r="B70" s="34" t="s">
        <v>71</v>
      </c>
      <c r="C70" s="35">
        <f>SUM(C71:C75)</f>
        <v>0</v>
      </c>
      <c r="D70" s="25">
        <f>SUM(D71:D75)</f>
        <v>0</v>
      </c>
      <c r="E70" s="25">
        <v>0</v>
      </c>
      <c r="F70" s="36">
        <f t="shared" si="6"/>
        <v>0</v>
      </c>
    </row>
    <row r="71" spans="2:6" ht="18" customHeight="1" x14ac:dyDescent="0.3">
      <c r="B71" s="12" t="s">
        <v>72</v>
      </c>
      <c r="C71" s="15">
        <v>0</v>
      </c>
      <c r="D71" s="15">
        <v>0</v>
      </c>
      <c r="E71" s="15">
        <v>0</v>
      </c>
      <c r="F71" s="15">
        <f>SUM(C71:E71)</f>
        <v>0</v>
      </c>
    </row>
    <row r="72" spans="2:6" ht="18" customHeight="1" x14ac:dyDescent="0.3">
      <c r="B72" s="12" t="s">
        <v>73</v>
      </c>
      <c r="C72" s="15">
        <v>0</v>
      </c>
      <c r="D72" s="15">
        <v>0</v>
      </c>
      <c r="E72" s="15">
        <v>0</v>
      </c>
      <c r="F72" s="15">
        <f t="shared" ref="F72:F75" si="8">SUM(C72:E72)</f>
        <v>0</v>
      </c>
    </row>
    <row r="73" spans="2:6" ht="18" customHeight="1" x14ac:dyDescent="0.3">
      <c r="B73" s="12" t="s">
        <v>74</v>
      </c>
      <c r="C73" s="15">
        <v>0</v>
      </c>
      <c r="D73" s="15">
        <v>0</v>
      </c>
      <c r="E73" s="15">
        <v>0</v>
      </c>
      <c r="F73" s="15">
        <f t="shared" si="8"/>
        <v>0</v>
      </c>
    </row>
    <row r="74" spans="2:6" ht="18" customHeight="1" x14ac:dyDescent="0.3">
      <c r="B74" s="12" t="s">
        <v>75</v>
      </c>
      <c r="C74" s="15">
        <v>0</v>
      </c>
      <c r="D74" s="15">
        <v>0</v>
      </c>
      <c r="E74" s="15">
        <v>0</v>
      </c>
      <c r="F74" s="15">
        <f t="shared" si="8"/>
        <v>0</v>
      </c>
    </row>
    <row r="75" spans="2:6" ht="18" customHeight="1" x14ac:dyDescent="0.3">
      <c r="B75" s="12" t="s">
        <v>76</v>
      </c>
      <c r="C75" s="15">
        <v>0</v>
      </c>
      <c r="D75" s="15">
        <v>0</v>
      </c>
      <c r="E75" s="15">
        <v>0</v>
      </c>
      <c r="F75" s="15">
        <f t="shared" si="8"/>
        <v>0</v>
      </c>
    </row>
    <row r="76" spans="2:6" ht="18" customHeight="1" x14ac:dyDescent="0.3">
      <c r="B76" s="24" t="s">
        <v>77</v>
      </c>
      <c r="C76" s="25">
        <f>SUM(C77:C80)</f>
        <v>0</v>
      </c>
      <c r="D76" s="25">
        <f>SUM(D77:D80)</f>
        <v>0</v>
      </c>
      <c r="E76" s="25">
        <v>0</v>
      </c>
      <c r="F76" s="25">
        <f>SUM(C76:D76)</f>
        <v>0</v>
      </c>
    </row>
    <row r="77" spans="2:6" ht="18" customHeight="1" x14ac:dyDescent="0.3">
      <c r="B77" s="12" t="s">
        <v>78</v>
      </c>
      <c r="C77" s="15">
        <v>0</v>
      </c>
      <c r="D77" s="15">
        <v>0</v>
      </c>
      <c r="E77" s="15">
        <v>0</v>
      </c>
      <c r="F77" s="15">
        <f>SUM(C77:E77)</f>
        <v>0</v>
      </c>
    </row>
    <row r="78" spans="2:6" ht="18" customHeight="1" x14ac:dyDescent="0.3">
      <c r="B78" s="12" t="s">
        <v>79</v>
      </c>
      <c r="C78" s="15">
        <v>0</v>
      </c>
      <c r="D78" s="15">
        <v>0</v>
      </c>
      <c r="E78" s="15">
        <v>0</v>
      </c>
      <c r="F78" s="15">
        <f t="shared" ref="F78:F80" si="9">SUM(C78:E78)</f>
        <v>0</v>
      </c>
    </row>
    <row r="79" spans="2:6" ht="18" customHeight="1" x14ac:dyDescent="0.3">
      <c r="B79" s="12" t="s">
        <v>80</v>
      </c>
      <c r="C79" s="15">
        <v>0</v>
      </c>
      <c r="D79" s="15">
        <v>0</v>
      </c>
      <c r="E79" s="15">
        <v>0</v>
      </c>
      <c r="F79" s="15">
        <f t="shared" si="9"/>
        <v>0</v>
      </c>
    </row>
    <row r="80" spans="2:6" ht="18" customHeight="1" x14ac:dyDescent="0.3">
      <c r="B80" s="12" t="s">
        <v>81</v>
      </c>
      <c r="C80" s="15">
        <v>0</v>
      </c>
      <c r="D80" s="15">
        <v>0</v>
      </c>
      <c r="E80" s="15">
        <v>0</v>
      </c>
      <c r="F80" s="15">
        <f t="shared" si="9"/>
        <v>0</v>
      </c>
    </row>
    <row r="81" spans="2:7" ht="18" customHeight="1" x14ac:dyDescent="0.3">
      <c r="B81" s="37" t="s">
        <v>82</v>
      </c>
      <c r="C81" s="38">
        <f>C53+C35+C25+C15+C9</f>
        <v>4277859.6100000003</v>
      </c>
      <c r="D81" s="38">
        <f>D53+D35+D25+D15+D9</f>
        <v>6289109.7700000005</v>
      </c>
      <c r="E81" s="38">
        <f>+E53+E35+E25+E15+E9</f>
        <v>5619597.3799999999</v>
      </c>
      <c r="F81" s="38">
        <f>F53+F35+F25+F15+F9</f>
        <v>16186566.76</v>
      </c>
    </row>
    <row r="82" spans="2:7" ht="18" customHeight="1" x14ac:dyDescent="0.3">
      <c r="B82" s="68" t="s">
        <v>83</v>
      </c>
      <c r="C82" s="69"/>
      <c r="D82" s="69"/>
      <c r="E82" s="69"/>
      <c r="F82" s="70"/>
    </row>
    <row r="83" spans="2:7" s="11" customFormat="1" ht="6" customHeight="1" x14ac:dyDescent="0.3">
      <c r="B83" s="71"/>
      <c r="C83" s="72"/>
      <c r="D83" s="72"/>
      <c r="E83" s="72"/>
      <c r="F83" s="73"/>
    </row>
    <row r="84" spans="2:7" s="11" customFormat="1" ht="18" customHeight="1" x14ac:dyDescent="0.3">
      <c r="B84" s="7" t="s">
        <v>84</v>
      </c>
      <c r="C84" s="39">
        <f>SUM(C85:C86)</f>
        <v>0</v>
      </c>
      <c r="D84" s="39">
        <f>SUM(D85)</f>
        <v>0</v>
      </c>
      <c r="E84" s="39">
        <f>SUM(E85)</f>
        <v>0</v>
      </c>
      <c r="F84" s="40">
        <f>SUM(C84:D84)</f>
        <v>0</v>
      </c>
    </row>
    <row r="85" spans="2:7" ht="18" customHeight="1" x14ac:dyDescent="0.3">
      <c r="B85" s="26" t="s">
        <v>85</v>
      </c>
      <c r="C85" s="41">
        <v>0</v>
      </c>
      <c r="D85" s="41">
        <v>0</v>
      </c>
      <c r="E85" s="41">
        <v>0</v>
      </c>
      <c r="F85" s="42">
        <v>0</v>
      </c>
    </row>
    <row r="86" spans="2:7" ht="18" customHeight="1" x14ac:dyDescent="0.3">
      <c r="B86" s="12" t="s">
        <v>86</v>
      </c>
      <c r="C86" s="43">
        <v>0</v>
      </c>
      <c r="D86" s="41">
        <v>0</v>
      </c>
      <c r="E86" s="41">
        <v>0</v>
      </c>
      <c r="F86" s="42">
        <v>0</v>
      </c>
    </row>
    <row r="87" spans="2:7" s="11" customFormat="1" ht="18" customHeight="1" x14ac:dyDescent="0.3">
      <c r="B87" s="24" t="s">
        <v>87</v>
      </c>
      <c r="C87" s="44">
        <f>SUM(C88:C89)</f>
        <v>0</v>
      </c>
      <c r="D87" s="44">
        <f>SUM(D88)</f>
        <v>0</v>
      </c>
      <c r="E87" s="44">
        <f>SUM(E88)</f>
        <v>0</v>
      </c>
      <c r="F87" s="45">
        <f>SUM(C87:D87)</f>
        <v>0</v>
      </c>
    </row>
    <row r="88" spans="2:7" ht="18" customHeight="1" x14ac:dyDescent="0.3">
      <c r="B88" s="26" t="s">
        <v>88</v>
      </c>
      <c r="C88" s="41">
        <v>0</v>
      </c>
      <c r="D88" s="41">
        <v>0</v>
      </c>
      <c r="E88" s="41">
        <v>0</v>
      </c>
      <c r="F88" s="42">
        <v>0</v>
      </c>
    </row>
    <row r="89" spans="2:7" ht="18" customHeight="1" x14ac:dyDescent="0.3">
      <c r="B89" s="26" t="s">
        <v>89</v>
      </c>
      <c r="C89" s="41">
        <v>0</v>
      </c>
      <c r="D89" s="41">
        <v>0</v>
      </c>
      <c r="E89" s="41">
        <v>0</v>
      </c>
      <c r="F89" s="42">
        <v>0</v>
      </c>
    </row>
    <row r="90" spans="2:7" ht="18" customHeight="1" x14ac:dyDescent="0.3">
      <c r="B90" s="24" t="s">
        <v>90</v>
      </c>
      <c r="C90" s="44">
        <f>SUM(C91)</f>
        <v>0</v>
      </c>
      <c r="D90" s="44">
        <f>SUM(D91)</f>
        <v>0</v>
      </c>
      <c r="E90" s="44">
        <f>SUM(E91)</f>
        <v>0</v>
      </c>
      <c r="F90" s="45">
        <f>SUM(C90:D90)</f>
        <v>0</v>
      </c>
    </row>
    <row r="91" spans="2:7" ht="18" customHeight="1" x14ac:dyDescent="0.3">
      <c r="B91" s="46" t="s">
        <v>91</v>
      </c>
      <c r="C91" s="47">
        <v>0</v>
      </c>
      <c r="D91" s="47">
        <v>0</v>
      </c>
      <c r="E91" s="47">
        <v>0</v>
      </c>
      <c r="F91" s="48">
        <v>0</v>
      </c>
    </row>
    <row r="92" spans="2:7" ht="18" customHeight="1" x14ac:dyDescent="0.3">
      <c r="B92" s="37" t="s">
        <v>92</v>
      </c>
      <c r="C92" s="49"/>
      <c r="D92" s="49"/>
      <c r="E92" s="49"/>
      <c r="F92" s="50"/>
    </row>
    <row r="93" spans="2:7" ht="9" customHeight="1" x14ac:dyDescent="0.3">
      <c r="B93" s="51"/>
      <c r="C93" s="52"/>
      <c r="D93" s="52"/>
      <c r="E93" s="52"/>
      <c r="F93" s="53"/>
    </row>
    <row r="94" spans="2:7" ht="18" customHeight="1" x14ac:dyDescent="0.3">
      <c r="B94" s="54" t="s">
        <v>93</v>
      </c>
      <c r="C94" s="55">
        <f>C81+C92</f>
        <v>4277859.6100000003</v>
      </c>
      <c r="D94" s="55">
        <f>D81+D92</f>
        <v>6289109.7700000005</v>
      </c>
      <c r="E94" s="55">
        <f>+E81</f>
        <v>5619597.3799999999</v>
      </c>
      <c r="F94" s="55">
        <f>+F81+F92</f>
        <v>16186566.76</v>
      </c>
      <c r="G94" s="56"/>
    </row>
    <row r="95" spans="2:7" x14ac:dyDescent="0.3">
      <c r="B95" t="s">
        <v>94</v>
      </c>
      <c r="G95" s="18"/>
    </row>
    <row r="96" spans="2:7" x14ac:dyDescent="0.3">
      <c r="D96" s="56"/>
      <c r="E96" s="56"/>
      <c r="F96" s="56"/>
    </row>
    <row r="97" spans="2:17" x14ac:dyDescent="0.3">
      <c r="D97" s="57"/>
      <c r="E97" s="57"/>
    </row>
    <row r="98" spans="2:17" ht="22.5" customHeight="1" x14ac:dyDescent="0.3">
      <c r="D98" s="57"/>
      <c r="E98" s="57"/>
    </row>
    <row r="100" spans="2:17" x14ac:dyDescent="0.3">
      <c r="B100" s="58" t="s">
        <v>95</v>
      </c>
      <c r="C100" s="62" t="s">
        <v>96</v>
      </c>
      <c r="D100" s="62"/>
      <c r="E100" s="62"/>
      <c r="F100" s="62"/>
    </row>
    <row r="101" spans="2:17" x14ac:dyDescent="0.3">
      <c r="B101" s="60" t="s">
        <v>97</v>
      </c>
      <c r="C101" s="63" t="s">
        <v>98</v>
      </c>
      <c r="D101" s="63"/>
      <c r="E101" s="63"/>
      <c r="F101" s="63"/>
    </row>
    <row r="105" spans="2:17" ht="10.5" customHeight="1" x14ac:dyDescent="0.3"/>
    <row r="107" spans="2:17" x14ac:dyDescent="0.3">
      <c r="B107" s="62" t="s">
        <v>99</v>
      </c>
      <c r="C107" s="62"/>
      <c r="D107" s="62"/>
      <c r="E107" s="62"/>
      <c r="F107" s="62"/>
    </row>
    <row r="108" spans="2:17" x14ac:dyDescent="0.3">
      <c r="B108" s="64" t="s">
        <v>100</v>
      </c>
      <c r="C108" s="64"/>
      <c r="D108" s="64"/>
      <c r="E108" s="64"/>
      <c r="F108" s="64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11" spans="2:17" x14ac:dyDescent="0.3">
      <c r="B111" s="11"/>
      <c r="C111" s="59"/>
      <c r="D111" s="59"/>
      <c r="E111" s="59"/>
    </row>
    <row r="112" spans="2:17" x14ac:dyDescent="0.3">
      <c r="F112" s="11"/>
    </row>
  </sheetData>
  <mergeCells count="10">
    <mergeCell ref="C100:F100"/>
    <mergeCell ref="C101:F101"/>
    <mergeCell ref="B107:F107"/>
    <mergeCell ref="B108:F108"/>
    <mergeCell ref="B1:F1"/>
    <mergeCell ref="B2:F2"/>
    <mergeCell ref="B3:F3"/>
    <mergeCell ref="B4:F4"/>
    <mergeCell ref="B5:C5"/>
    <mergeCell ref="B82:F83"/>
  </mergeCells>
  <printOptions horizontalCentered="1"/>
  <pageMargins left="0.43307086614173201" right="0.196850393700787" top="0.23622047244094499" bottom="0.23622047244094499" header="0.31496062992126" footer="0.31496062992126"/>
  <pageSetup scale="60" orientation="landscape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2023-07-04T18:54:15Z</dcterms:created>
  <dcterms:modified xsi:type="dcterms:W3CDTF">2023-07-05T12:45:22Z</dcterms:modified>
</cp:coreProperties>
</file>